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2"/>
  </bookViews>
  <sheets>
    <sheet name="城市报表" sheetId="1" r:id="rId1"/>
    <sheet name="农村报表" sheetId="2" r:id="rId2"/>
    <sheet name="特困人员" sheetId="3" r:id="rId3"/>
    <sheet name="城市报表 (乡镇)" sheetId="4" r:id="rId4"/>
    <sheet name="农村报表 (乡镇)" sheetId="5" r:id="rId5"/>
    <sheet name="特困人员 (乡镇)" sheetId="6" r:id="rId6"/>
  </sheets>
  <definedNames/>
  <calcPr fullCalcOnLoad="1"/>
</workbook>
</file>

<file path=xl/sharedStrings.xml><?xml version="1.0" encoding="utf-8"?>
<sst xmlns="http://schemas.openxmlformats.org/spreadsheetml/2006/main" count="582" uniqueCount="101">
  <si>
    <t>附件1：</t>
  </si>
  <si>
    <t>城市居民最低生活保障统计表</t>
  </si>
  <si>
    <t>( 2022年12月 ）</t>
  </si>
  <si>
    <t>填报单位:（盖章）</t>
  </si>
  <si>
    <t>签批人:</t>
  </si>
  <si>
    <t xml:space="preserve"> 救助部门审核人：</t>
  </si>
  <si>
    <t>计财部门审核人：</t>
  </si>
  <si>
    <t>填表人:</t>
  </si>
  <si>
    <t>填表日期:2022年12月26日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</si>
  <si>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</si>
  <si>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</si>
  <si>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</si>
  <si>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</si>
  <si>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</si>
  <si>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</si>
  <si>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</si>
  <si>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r>
      <t>1-</t>
    </r>
    <r>
      <rPr>
        <sz val="10"/>
        <rFont val="宋体"/>
        <family val="0"/>
      </rPr>
      <t>当月资金总支出</t>
    </r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</si>
  <si>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</si>
  <si>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</si>
  <si>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</si>
  <si>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</si>
  <si>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</si>
  <si>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</si>
  <si>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</si>
  <si>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</si>
  <si>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</si>
  <si>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</si>
  <si>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</si>
  <si>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</si>
  <si>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</si>
  <si>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</si>
  <si>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</si>
  <si>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</si>
  <si>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</si>
  <si>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</si>
  <si>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</si>
  <si>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</si>
  <si>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</si>
  <si>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</si>
  <si>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</si>
  <si>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</si>
  <si>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</si>
  <si>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</si>
  <si>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</si>
  <si>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尤溪县</t>
  </si>
  <si>
    <r>
      <t>说明：1、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</si>
  <si>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附件2：</t>
  </si>
  <si>
    <t>农村居民最低生活保障统计表</t>
  </si>
  <si>
    <t xml:space="preserve"> </t>
  </si>
  <si>
    <t xml:space="preserve">计财部门审核人： </t>
  </si>
  <si>
    <t>低保中列为扶贫开发对象</t>
  </si>
  <si>
    <t>1-当月资金总支出</t>
  </si>
  <si>
    <t>户数</t>
  </si>
  <si>
    <t>人数</t>
  </si>
  <si>
    <t>备注：溪尾谢明英收回1-3月资金384元*3个月=1152元，4-11月资金429元*8个月=3432元，合计：4584元，在当月资金支出和1-11月资金总支出中的“其中：其他补贴”中核减4584元。</t>
  </si>
  <si>
    <t xml:space="preserve">    </t>
  </si>
  <si>
    <r>
      <t>说明：</t>
    </r>
    <r>
      <rPr>
        <sz val="11"/>
        <rFont val="宋体"/>
        <family val="0"/>
      </rPr>
      <t>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1"/>
        <rFont val="宋体"/>
        <family val="0"/>
      </rPr>
      <t>每月15日</t>
    </r>
    <r>
      <rPr>
        <sz val="11"/>
        <rFont val="宋体"/>
        <family val="0"/>
      </rPr>
      <t>前盖章报送省厅。</t>
    </r>
  </si>
  <si>
    <t>特困人员救助供养情况统计表</t>
  </si>
  <si>
    <t>(2022年12月）</t>
  </si>
  <si>
    <r>
      <t>签批人:</t>
    </r>
    <r>
      <rPr>
        <sz val="12"/>
        <rFont val="宋体"/>
        <family val="0"/>
      </rPr>
      <t xml:space="preserve"> </t>
    </r>
  </si>
  <si>
    <r>
      <t xml:space="preserve"> 救助部门审核人：</t>
    </r>
    <r>
      <rPr>
        <sz val="12"/>
        <rFont val="宋体"/>
        <family val="0"/>
      </rPr>
      <t xml:space="preserve"> </t>
    </r>
  </si>
  <si>
    <t>市、县（区）名称</t>
  </si>
  <si>
    <t>救助供养对象</t>
  </si>
  <si>
    <t>救助供养资金</t>
  </si>
  <si>
    <t>物价补贴</t>
  </si>
  <si>
    <t>物价补贴（累计）</t>
  </si>
  <si>
    <t>总数</t>
  </si>
  <si>
    <t>城市对象</t>
  </si>
  <si>
    <t>农村对象</t>
  </si>
  <si>
    <t>对象类型</t>
  </si>
  <si>
    <t>当年总支出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</si>
  <si>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</si>
  <si>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</si>
  <si>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</si>
  <si>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</si>
  <si>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基本生活支出</t>
  </si>
  <si>
    <t>护理费用支出</t>
  </si>
  <si>
    <t>其他支出（丧葬费）</t>
  </si>
  <si>
    <t>提标补发</t>
  </si>
  <si>
    <t>全自理</t>
  </si>
  <si>
    <t>半护理</t>
  </si>
  <si>
    <t>全护理</t>
  </si>
  <si>
    <t>备注：</t>
  </si>
  <si>
    <t>城关镇</t>
  </si>
  <si>
    <t>梅仙镇</t>
  </si>
  <si>
    <t>联合镇</t>
  </si>
  <si>
    <t>西滨镇</t>
  </si>
  <si>
    <t>台溪乡</t>
  </si>
  <si>
    <t>新阳镇</t>
  </si>
  <si>
    <t>西城镇</t>
  </si>
  <si>
    <t>尤溪口镇</t>
  </si>
  <si>
    <t>合计</t>
  </si>
  <si>
    <t>洋中镇</t>
  </si>
  <si>
    <t>汤川乡</t>
  </si>
  <si>
    <t>溪尾乡</t>
  </si>
  <si>
    <t>中仙镇</t>
  </si>
  <si>
    <t>坂面镇</t>
  </si>
  <si>
    <t>管前镇</t>
  </si>
  <si>
    <t>八字桥乡</t>
  </si>
  <si>
    <t>其他支出</t>
  </si>
  <si>
    <t>福利院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</si>
</sst>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  <numFmt numFmtId="179" formatCode="0.0000_ "/>
  </numFmts>
  <fonts count="7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name val="黑体"/>
      <family val="0"/>
    </font>
    <font>
      <b/>
      <sz val="9"/>
      <name val="宋体"/>
      <family val="0"/>
    </font>
    <font>
      <sz val="14"/>
      <name val="宋体"/>
      <family val="0"/>
    </font>
    <font>
      <sz val="12"/>
      <name val="黑体"/>
      <family val="0"/>
    </font>
    <font>
      <sz val="12"/>
      <color indexed="8"/>
      <name val="黑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1"/>
      <name val="宋体"/>
      <family val="0"/>
    </font>
    <font>
      <sz val="10"/>
      <color indexed="10"/>
      <name val="仿宋_GB2312"/>
      <family val="3"/>
    </font>
    <font>
      <sz val="9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2"/>
      <color theme="1"/>
      <name val="黑体"/>
      <family val="0"/>
    </font>
    <font>
      <sz val="12"/>
      <name val="Calibri Light"/>
      <family val="0"/>
    </font>
    <font>
      <sz val="12"/>
      <color rgb="FFFF0000"/>
      <name val="宋体"/>
      <family val="0"/>
    </font>
    <font>
      <sz val="10"/>
      <name val="Calibri Light"/>
      <family val="0"/>
    </font>
    <font>
      <sz val="9"/>
      <name val="Calibri Light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rgb="FFFF0000"/>
      <name val="仿宋_GB2312"/>
      <family val="3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37" fillId="0" borderId="0">
      <alignment/>
      <protection/>
    </xf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</cellStyleXfs>
  <cellXfs count="20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39" applyFont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5" fillId="0" borderId="9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2" fillId="0" borderId="9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center" vertical="center" wrapText="1"/>
      <protection/>
    </xf>
    <xf numFmtId="176" fontId="2" fillId="0" borderId="12" xfId="66" applyNumberFormat="1" applyFont="1" applyBorder="1" applyAlignment="1">
      <alignment horizontal="center" vertical="center" wrapText="1"/>
      <protection/>
    </xf>
    <xf numFmtId="0" fontId="64" fillId="0" borderId="9" xfId="65" applyFont="1" applyBorder="1" applyAlignment="1">
      <alignment horizontal="center" vertical="center" wrapText="1"/>
      <protection/>
    </xf>
    <xf numFmtId="0" fontId="65" fillId="33" borderId="9" xfId="66" applyNumberFormat="1" applyFont="1" applyFill="1" applyBorder="1" applyAlignment="1">
      <alignment horizontal="center" vertical="center" wrapText="1"/>
      <protection/>
    </xf>
    <xf numFmtId="49" fontId="65" fillId="33" borderId="9" xfId="66" applyNumberFormat="1" applyFont="1" applyFill="1" applyBorder="1" applyAlignment="1">
      <alignment horizontal="center" vertical="center" wrapText="1"/>
      <protection/>
    </xf>
    <xf numFmtId="0" fontId="66" fillId="33" borderId="9" xfId="66" applyNumberFormat="1" applyFont="1" applyFill="1" applyBorder="1" applyAlignment="1">
      <alignment horizontal="center" vertical="center" wrapText="1"/>
      <protection/>
    </xf>
    <xf numFmtId="49" fontId="66" fillId="33" borderId="9" xfId="66" applyNumberFormat="1" applyFont="1" applyFill="1" applyBorder="1" applyAlignment="1">
      <alignment horizontal="center" vertical="center" wrapText="1"/>
      <protection/>
    </xf>
    <xf numFmtId="0" fontId="65" fillId="33" borderId="9" xfId="66" applyFont="1" applyFill="1" applyBorder="1" applyAlignment="1">
      <alignment horizontal="center" vertical="center" wrapText="1"/>
      <protection/>
    </xf>
    <xf numFmtId="176" fontId="65" fillId="33" borderId="9" xfId="66" applyNumberFormat="1" applyFont="1" applyFill="1" applyBorder="1" applyAlignment="1">
      <alignment horizontal="center" vertical="center" wrapText="1"/>
      <protection/>
    </xf>
    <xf numFmtId="0" fontId="64" fillId="0" borderId="9" xfId="39" applyFont="1" applyBorder="1" applyAlignment="1">
      <alignment horizontal="center" vertical="center"/>
      <protection/>
    </xf>
    <xf numFmtId="0" fontId="65" fillId="33" borderId="9" xfId="39" applyFont="1" applyFill="1" applyBorder="1" applyAlignment="1">
      <alignment horizontal="center" vertical="center" wrapText="1"/>
      <protection/>
    </xf>
    <xf numFmtId="0" fontId="64" fillId="0" borderId="9" xfId="65" applyFont="1" applyFill="1" applyBorder="1" applyAlignment="1">
      <alignment horizontal="center" vertical="center" wrapText="1"/>
      <protection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66" applyFont="1" applyFill="1" applyBorder="1" applyAlignment="1">
      <alignment horizontal="center" vertical="center" wrapText="1"/>
      <protection/>
    </xf>
    <xf numFmtId="0" fontId="7" fillId="0" borderId="9" xfId="66" applyFont="1" applyBorder="1" applyAlignment="1">
      <alignment horizontal="center" vertical="center" wrapText="1"/>
      <protection/>
    </xf>
    <xf numFmtId="0" fontId="0" fillId="0" borderId="0" xfId="65" applyFont="1" applyBorder="1" applyAlignment="1">
      <alignment horizontal="left" vertical="center" wrapText="1"/>
      <protection/>
    </xf>
    <xf numFmtId="176" fontId="0" fillId="0" borderId="0" xfId="0" applyNumberFormat="1" applyFill="1" applyAlignment="1">
      <alignment/>
    </xf>
    <xf numFmtId="176" fontId="65" fillId="34" borderId="9" xfId="66" applyNumberFormat="1" applyFont="1" applyFill="1" applyBorder="1" applyAlignment="1">
      <alignment horizontal="center" vertical="center" wrapText="1"/>
      <protection/>
    </xf>
    <xf numFmtId="0" fontId="65" fillId="33" borderId="9" xfId="0" applyFont="1" applyFill="1" applyBorder="1" applyAlignment="1">
      <alignment horizontal="center" vertical="center" wrapText="1"/>
    </xf>
    <xf numFmtId="0" fontId="5" fillId="0" borderId="13" xfId="65" applyFont="1" applyBorder="1" applyAlignment="1">
      <alignment horizontal="center" vertical="center" wrapText="1"/>
      <protection/>
    </xf>
    <xf numFmtId="177" fontId="5" fillId="0" borderId="9" xfId="65" applyNumberFormat="1" applyFont="1" applyBorder="1" applyAlignment="1">
      <alignment horizontal="center" vertical="center" wrapText="1"/>
      <protection/>
    </xf>
    <xf numFmtId="177" fontId="5" fillId="0" borderId="10" xfId="65" applyNumberFormat="1" applyFont="1" applyBorder="1" applyAlignment="1">
      <alignment horizontal="center" vertical="center" wrapText="1"/>
      <protection/>
    </xf>
    <xf numFmtId="177" fontId="5" fillId="0" borderId="11" xfId="65" applyNumberFormat="1" applyFont="1" applyBorder="1" applyAlignment="1">
      <alignment horizontal="center" vertical="center" wrapText="1"/>
      <protection/>
    </xf>
    <xf numFmtId="177" fontId="5" fillId="0" borderId="13" xfId="65" applyNumberFormat="1" applyFont="1" applyBorder="1" applyAlignment="1">
      <alignment horizontal="center" vertical="center" wrapText="1"/>
      <protection/>
    </xf>
    <xf numFmtId="177" fontId="8" fillId="0" borderId="9" xfId="65" applyNumberFormat="1" applyFont="1" applyBorder="1" applyAlignment="1">
      <alignment horizontal="center" vertical="center" wrapText="1"/>
      <protection/>
    </xf>
    <xf numFmtId="177" fontId="2" fillId="0" borderId="9" xfId="65" applyNumberFormat="1" applyFont="1" applyBorder="1" applyAlignment="1">
      <alignment horizontal="center" vertical="center" wrapText="1"/>
      <protection/>
    </xf>
    <xf numFmtId="0" fontId="67" fillId="33" borderId="9" xfId="66" applyNumberFormat="1" applyFont="1" applyFill="1" applyBorder="1" applyAlignment="1">
      <alignment horizontal="center" vertical="center" wrapText="1"/>
      <protection/>
    </xf>
    <xf numFmtId="0" fontId="10" fillId="35" borderId="9" xfId="66" applyNumberFormat="1" applyFont="1" applyFill="1" applyBorder="1" applyAlignment="1">
      <alignment horizontal="center" vertical="center" wrapText="1"/>
      <protection/>
    </xf>
    <xf numFmtId="0" fontId="65" fillId="34" borderId="9" xfId="66" applyNumberFormat="1" applyFont="1" applyFill="1" applyBorder="1" applyAlignment="1">
      <alignment horizontal="center" vertical="center" wrapText="1"/>
      <protection/>
    </xf>
    <xf numFmtId="0" fontId="10" fillId="33" borderId="9" xfId="66" applyNumberFormat="1" applyFont="1" applyFill="1" applyBorder="1" applyAlignment="1">
      <alignment horizontal="center" vertical="center" wrapText="1"/>
      <protection/>
    </xf>
    <xf numFmtId="0" fontId="68" fillId="33" borderId="9" xfId="66" applyNumberFormat="1" applyFont="1" applyFill="1" applyBorder="1" applyAlignment="1">
      <alignment horizontal="center" vertical="center" wrapText="1"/>
      <protection/>
    </xf>
    <xf numFmtId="0" fontId="65" fillId="33" borderId="9" xfId="39" applyNumberFormat="1" applyFont="1" applyFill="1" applyBorder="1" applyAlignment="1">
      <alignment horizontal="center" vertical="center" wrapText="1"/>
      <protection/>
    </xf>
    <xf numFmtId="0" fontId="65" fillId="34" borderId="9" xfId="66" applyFont="1" applyFill="1" applyBorder="1" applyAlignment="1">
      <alignment horizontal="center" vertical="center" wrapText="1"/>
      <protection/>
    </xf>
    <xf numFmtId="178" fontId="65" fillId="33" borderId="9" xfId="66" applyNumberFormat="1" applyFont="1" applyFill="1" applyBorder="1" applyAlignment="1">
      <alignment horizontal="center" vertical="center" wrapText="1"/>
      <protection/>
    </xf>
    <xf numFmtId="0" fontId="65" fillId="34" borderId="9" xfId="0" applyFont="1" applyFill="1" applyBorder="1" applyAlignment="1">
      <alignment horizontal="center" vertical="center" wrapText="1"/>
    </xf>
    <xf numFmtId="0" fontId="10" fillId="0" borderId="9" xfId="66" applyNumberFormat="1" applyFont="1" applyFill="1" applyBorder="1" applyAlignment="1">
      <alignment horizontal="center" vertical="center" wrapText="1"/>
      <protection/>
    </xf>
    <xf numFmtId="0" fontId="65" fillId="0" borderId="9" xfId="66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8" fillId="0" borderId="9" xfId="66" applyNumberFormat="1" applyFont="1" applyFill="1" applyBorder="1" applyAlignment="1">
      <alignment horizontal="center" vertical="center" wrapText="1"/>
      <protection/>
    </xf>
    <xf numFmtId="0" fontId="7" fillId="0" borderId="9" xfId="66" applyNumberFormat="1" applyFont="1" applyFill="1" applyBorder="1" applyAlignment="1">
      <alignment horizontal="center" vertical="center" wrapText="1"/>
      <protection/>
    </xf>
    <xf numFmtId="0" fontId="65" fillId="0" borderId="9" xfId="66" applyNumberFormat="1" applyFont="1" applyFill="1" applyBorder="1" applyAlignment="1">
      <alignment horizontal="center" vertical="center" wrapText="1"/>
      <protection/>
    </xf>
    <xf numFmtId="0" fontId="65" fillId="0" borderId="9" xfId="39" applyNumberFormat="1" applyFont="1" applyFill="1" applyBorder="1" applyAlignment="1">
      <alignment horizontal="center" vertical="center" wrapText="1"/>
      <protection/>
    </xf>
    <xf numFmtId="0" fontId="65" fillId="0" borderId="9" xfId="39" applyNumberFormat="1" applyFont="1" applyFill="1" applyBorder="1" applyAlignment="1">
      <alignment horizontal="center" vertical="center" wrapText="1"/>
      <protection/>
    </xf>
    <xf numFmtId="0" fontId="69" fillId="0" borderId="9" xfId="66" applyNumberFormat="1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177" fontId="2" fillId="33" borderId="9" xfId="65" applyNumberFormat="1" applyFont="1" applyFill="1" applyBorder="1" applyAlignment="1">
      <alignment horizontal="center" vertical="center" wrapText="1"/>
      <protection/>
    </xf>
    <xf numFmtId="176" fontId="2" fillId="33" borderId="12" xfId="66" applyNumberFormat="1" applyFont="1" applyFill="1" applyBorder="1" applyAlignment="1">
      <alignment horizontal="center" vertical="center" wrapText="1"/>
      <protection/>
    </xf>
    <xf numFmtId="176" fontId="2" fillId="0" borderId="9" xfId="66" applyNumberFormat="1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176" fontId="2" fillId="33" borderId="9" xfId="66" applyNumberFormat="1" applyFont="1" applyFill="1" applyBorder="1" applyAlignment="1">
      <alignment horizontal="center" vertical="center" wrapText="1"/>
      <protection/>
    </xf>
    <xf numFmtId="0" fontId="2" fillId="0" borderId="9" xfId="39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righ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33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33" borderId="9" xfId="0" applyFont="1" applyFill="1" applyBorder="1" applyAlignment="1">
      <alignment horizontal="center" vertical="center" wrapText="1"/>
    </xf>
    <xf numFmtId="0" fontId="73" fillId="34" borderId="9" xfId="0" applyFont="1" applyFill="1" applyBorder="1" applyAlignment="1">
      <alignment horizontal="center" vertical="center" wrapText="1"/>
    </xf>
    <xf numFmtId="0" fontId="16" fillId="33" borderId="9" xfId="62" applyFont="1" applyFill="1" applyBorder="1" applyAlignment="1">
      <alignment horizontal="center" vertical="center" wrapText="1"/>
      <protection/>
    </xf>
    <xf numFmtId="0" fontId="16" fillId="34" borderId="9" xfId="0" applyFont="1" applyFill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75" fillId="34" borderId="9" xfId="0" applyFont="1" applyFill="1" applyBorder="1" applyAlignment="1">
      <alignment horizontal="center" vertical="center" wrapText="1"/>
    </xf>
    <xf numFmtId="0" fontId="75" fillId="33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6" fillId="34" borderId="9" xfId="62" applyFont="1" applyFill="1" applyBorder="1" applyAlignment="1">
      <alignment horizontal="center" vertical="center" wrapText="1"/>
      <protection/>
    </xf>
    <xf numFmtId="0" fontId="76" fillId="33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3" fillId="0" borderId="9" xfId="0" applyNumberFormat="1" applyFont="1" applyBorder="1" applyAlignment="1">
      <alignment horizontal="center" vertical="center" wrapText="1"/>
    </xf>
    <xf numFmtId="177" fontId="13" fillId="0" borderId="9" xfId="0" applyNumberFormat="1" applyFont="1" applyBorder="1" applyAlignment="1">
      <alignment horizontal="right" vertical="center" wrapText="1"/>
    </xf>
    <xf numFmtId="179" fontId="16" fillId="33" borderId="9" xfId="0" applyNumberFormat="1" applyFont="1" applyFill="1" applyBorder="1" applyAlignment="1">
      <alignment horizontal="center" vertical="center" wrapText="1"/>
    </xf>
    <xf numFmtId="0" fontId="71" fillId="33" borderId="9" xfId="0" applyNumberFormat="1" applyFont="1" applyFill="1" applyBorder="1" applyAlignment="1">
      <alignment horizontal="center" vertical="center" wrapText="1"/>
    </xf>
    <xf numFmtId="0" fontId="73" fillId="33" borderId="9" xfId="0" applyNumberFormat="1" applyFont="1" applyFill="1" applyBorder="1" applyAlignment="1">
      <alignment horizontal="center" vertical="center" wrapText="1"/>
    </xf>
    <xf numFmtId="0" fontId="16" fillId="33" borderId="9" xfId="62" applyNumberFormat="1" applyFont="1" applyFill="1" applyBorder="1" applyAlignment="1">
      <alignment horizontal="center" vertical="center" wrapText="1"/>
      <protection/>
    </xf>
    <xf numFmtId="178" fontId="16" fillId="33" borderId="9" xfId="0" applyNumberFormat="1" applyFont="1" applyFill="1" applyBorder="1" applyAlignment="1">
      <alignment horizontal="center" vertical="center" wrapText="1"/>
    </xf>
    <xf numFmtId="0" fontId="16" fillId="33" borderId="9" xfId="0" applyNumberFormat="1" applyFont="1" applyFill="1" applyBorder="1" applyAlignment="1">
      <alignment horizontal="center" vertical="center" wrapText="1"/>
    </xf>
    <xf numFmtId="0" fontId="77" fillId="33" borderId="9" xfId="0" applyNumberFormat="1" applyFont="1" applyFill="1" applyBorder="1" applyAlignment="1">
      <alignment horizontal="center" vertical="center" wrapText="1"/>
    </xf>
    <xf numFmtId="0" fontId="75" fillId="33" borderId="9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Border="1" applyAlignment="1">
      <alignment horizontal="center" vertical="center" wrapText="1"/>
    </xf>
    <xf numFmtId="177" fontId="13" fillId="0" borderId="13" xfId="0" applyNumberFormat="1" applyFont="1" applyBorder="1" applyAlignment="1">
      <alignment horizontal="center" vertical="center" wrapText="1"/>
    </xf>
    <xf numFmtId="179" fontId="16" fillId="0" borderId="9" xfId="0" applyNumberFormat="1" applyFont="1" applyBorder="1" applyAlignment="1">
      <alignment horizontal="center" vertical="center" wrapText="1"/>
    </xf>
    <xf numFmtId="0" fontId="71" fillId="0" borderId="9" xfId="0" applyNumberFormat="1" applyFont="1" applyFill="1" applyBorder="1" applyAlignment="1">
      <alignment horizontal="center" vertical="center" wrapText="1"/>
    </xf>
    <xf numFmtId="0" fontId="16" fillId="35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177" fontId="13" fillId="0" borderId="16" xfId="0" applyNumberFormat="1" applyFont="1" applyBorder="1" applyAlignment="1">
      <alignment horizontal="center" vertical="center" wrapText="1"/>
    </xf>
    <xf numFmtId="177" fontId="13" fillId="0" borderId="16" xfId="0" applyNumberFormat="1" applyFont="1" applyBorder="1" applyAlignment="1">
      <alignment horizontal="right" vertical="center" wrapText="1"/>
    </xf>
    <xf numFmtId="0" fontId="13" fillId="0" borderId="16" xfId="0" applyFont="1" applyBorder="1" applyAlignment="1">
      <alignment horizontal="center" vertical="center" wrapText="1"/>
    </xf>
    <xf numFmtId="0" fontId="71" fillId="0" borderId="9" xfId="0" applyNumberFormat="1" applyFont="1" applyFill="1" applyBorder="1" applyAlignment="1">
      <alignment horizontal="center" vertical="center" wrapText="1"/>
    </xf>
    <xf numFmtId="0" fontId="73" fillId="0" borderId="9" xfId="0" applyNumberFormat="1" applyFont="1" applyFill="1" applyBorder="1" applyAlignment="1">
      <alignment horizontal="center" vertical="center" wrapText="1"/>
    </xf>
    <xf numFmtId="0" fontId="16" fillId="0" borderId="9" xfId="62" applyNumberFormat="1" applyFont="1" applyFill="1" applyBorder="1" applyAlignment="1">
      <alignment horizontal="center" vertical="center" wrapText="1"/>
      <protection/>
    </xf>
    <xf numFmtId="0" fontId="16" fillId="0" borderId="9" xfId="0" applyNumberFormat="1" applyFont="1" applyFill="1" applyBorder="1" applyAlignment="1">
      <alignment horizontal="center" vertical="center" wrapText="1"/>
    </xf>
    <xf numFmtId="0" fontId="77" fillId="0" borderId="9" xfId="0" applyNumberFormat="1" applyFont="1" applyFill="1" applyBorder="1" applyAlignment="1">
      <alignment horizontal="center" vertical="center" wrapText="1"/>
    </xf>
    <xf numFmtId="0" fontId="75" fillId="0" borderId="9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5" fillId="0" borderId="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8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78" fillId="33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1" fillId="0" borderId="9" xfId="65" applyFont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74" fillId="33" borderId="9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left" vertical="center" wrapText="1"/>
    </xf>
    <xf numFmtId="0" fontId="13" fillId="35" borderId="9" xfId="0" applyFont="1" applyFill="1" applyBorder="1" applyAlignment="1">
      <alignment horizontal="center" vertical="center" wrapText="1"/>
    </xf>
    <xf numFmtId="178" fontId="13" fillId="33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33" borderId="9" xfId="0" applyNumberFormat="1" applyFont="1" applyFill="1" applyBorder="1" applyAlignment="1">
      <alignment horizontal="center" vertical="center" wrapText="1"/>
    </xf>
    <xf numFmtId="0" fontId="74" fillId="0" borderId="9" xfId="0" applyNumberFormat="1" applyFont="1" applyFill="1" applyBorder="1" applyAlignment="1">
      <alignment horizontal="center" vertical="center" wrapText="1"/>
    </xf>
    <xf numFmtId="178" fontId="13" fillId="0" borderId="9" xfId="0" applyNumberFormat="1" applyFont="1" applyFill="1" applyBorder="1" applyAlignment="1">
      <alignment horizontal="center" vertical="center" wrapText="1"/>
    </xf>
    <xf numFmtId="178" fontId="13" fillId="34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14" fillId="33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5" fillId="0" borderId="9" xfId="65" applyFont="1" applyBorder="1" applyAlignment="1">
      <alignment horizontal="center" vertical="center" wrapText="1"/>
      <protection/>
    </xf>
    <xf numFmtId="0" fontId="65" fillId="0" borderId="9" xfId="66" applyNumberFormat="1" applyFont="1" applyBorder="1" applyAlignment="1">
      <alignment horizontal="center" vertical="center" wrapText="1"/>
      <protection/>
    </xf>
    <xf numFmtId="0" fontId="65" fillId="0" borderId="9" xfId="66" applyFont="1" applyBorder="1" applyAlignment="1">
      <alignment horizontal="center" vertical="center" wrapText="1"/>
      <protection/>
    </xf>
    <xf numFmtId="176" fontId="65" fillId="0" borderId="9" xfId="66" applyNumberFormat="1" applyFont="1" applyBorder="1" applyAlignment="1">
      <alignment horizontal="center" vertical="center" wrapText="1"/>
      <protection/>
    </xf>
    <xf numFmtId="0" fontId="65" fillId="0" borderId="9" xfId="39" applyFont="1" applyBorder="1" applyAlignment="1">
      <alignment horizontal="center" vertical="center"/>
      <protection/>
    </xf>
    <xf numFmtId="0" fontId="65" fillId="0" borderId="9" xfId="39" applyFont="1" applyBorder="1" applyAlignment="1">
      <alignment horizontal="center" vertical="center" wrapText="1"/>
      <protection/>
    </xf>
    <xf numFmtId="0" fontId="65" fillId="0" borderId="9" xfId="65" applyFont="1" applyFill="1" applyBorder="1" applyAlignment="1">
      <alignment horizontal="center" vertical="center" wrapText="1"/>
      <protection/>
    </xf>
    <xf numFmtId="176" fontId="65" fillId="0" borderId="9" xfId="66" applyNumberFormat="1" applyFont="1" applyFill="1" applyBorder="1" applyAlignment="1">
      <alignment horizontal="center" vertical="center" wrapText="1"/>
      <protection/>
    </xf>
    <xf numFmtId="0" fontId="65" fillId="0" borderId="9" xfId="66" applyFont="1" applyFill="1" applyBorder="1" applyAlignment="1">
      <alignment horizontal="center" vertical="center" wrapText="1"/>
      <protection/>
    </xf>
    <xf numFmtId="0" fontId="65" fillId="0" borderId="9" xfId="0" applyFont="1" applyFill="1" applyBorder="1" applyAlignment="1">
      <alignment horizontal="center" vertical="center" wrapText="1"/>
    </xf>
    <xf numFmtId="0" fontId="0" fillId="0" borderId="9" xfId="65" applyFont="1" applyBorder="1" applyAlignment="1">
      <alignment horizontal="center" vertical="center" wrapText="1"/>
      <protection/>
    </xf>
    <xf numFmtId="0" fontId="0" fillId="0" borderId="0" xfId="65" applyFont="1" applyBorder="1" applyAlignment="1">
      <alignment horizontal="center" vertical="center" wrapText="1"/>
      <protection/>
    </xf>
    <xf numFmtId="0" fontId="7" fillId="0" borderId="0" xfId="66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65" fillId="0" borderId="9" xfId="39" applyNumberFormat="1" applyFont="1" applyBorder="1" applyAlignment="1">
      <alignment horizontal="center" vertical="center" wrapText="1"/>
      <protection/>
    </xf>
    <xf numFmtId="178" fontId="65" fillId="0" borderId="9" xfId="66" applyNumberFormat="1" applyFont="1" applyBorder="1" applyAlignment="1">
      <alignment horizontal="center" vertical="center" wrapText="1"/>
      <protection/>
    </xf>
    <xf numFmtId="0" fontId="7" fillId="0" borderId="9" xfId="66" applyNumberFormat="1" applyFont="1" applyBorder="1" applyAlignment="1">
      <alignment horizontal="center" vertical="center" wrapText="1"/>
      <protection/>
    </xf>
    <xf numFmtId="0" fontId="7" fillId="0" borderId="0" xfId="66" applyFont="1" applyAlignment="1">
      <alignment horizontal="center" vertical="center" wrapText="1"/>
      <protection/>
    </xf>
    <xf numFmtId="0" fontId="7" fillId="0" borderId="0" xfId="66" applyNumberFormat="1" applyFont="1" applyBorder="1" applyAlignment="1">
      <alignment horizontal="center" vertical="center" wrapText="1"/>
      <protection/>
    </xf>
    <xf numFmtId="0" fontId="7" fillId="0" borderId="0" xfId="66" applyNumberFormat="1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9" fillId="0" borderId="0" xfId="0" applyFont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21" fillId="0" borderId="9" xfId="0" applyFont="1" applyFill="1" applyBorder="1" applyAlignment="1">
      <alignment horizontal="center" vertical="center" wrapText="1"/>
    </xf>
    <xf numFmtId="0" fontId="71" fillId="0" borderId="9" xfId="65" applyFont="1" applyFill="1" applyBorder="1" applyAlignment="1">
      <alignment horizontal="center" vertical="center" wrapText="1"/>
      <protection/>
    </xf>
    <xf numFmtId="0" fontId="71" fillId="0" borderId="9" xfId="0" applyFont="1" applyBorder="1" applyAlignment="1">
      <alignment horizontal="center" vertical="center" wrapText="1"/>
    </xf>
    <xf numFmtId="0" fontId="22" fillId="0" borderId="9" xfId="65" applyFont="1" applyFill="1" applyBorder="1" applyAlignment="1">
      <alignment horizontal="center" vertical="center" wrapText="1"/>
      <protection/>
    </xf>
    <xf numFmtId="0" fontId="16" fillId="0" borderId="9" xfId="62" applyFont="1" applyFill="1" applyBorder="1" applyAlignment="1">
      <alignment horizontal="center" vertical="center" wrapText="1"/>
      <protection/>
    </xf>
    <xf numFmtId="0" fontId="22" fillId="0" borderId="9" xfId="65" applyFont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center" vertical="center"/>
    </xf>
    <xf numFmtId="0" fontId="71" fillId="0" borderId="9" xfId="0" applyNumberFormat="1" applyFont="1" applyBorder="1" applyAlignment="1">
      <alignment horizontal="center" vertical="center" wrapText="1"/>
    </xf>
    <xf numFmtId="178" fontId="16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3" fillId="0" borderId="9" xfId="65" applyFont="1" applyBorder="1" applyAlignment="1">
      <alignment horizontal="center" vertical="center" wrapText="1"/>
      <protection/>
    </xf>
    <xf numFmtId="0" fontId="23" fillId="0" borderId="9" xfId="0" applyFont="1" applyBorder="1" applyAlignment="1">
      <alignment horizontal="center" vertical="center" wrapText="1"/>
    </xf>
    <xf numFmtId="0" fontId="23" fillId="0" borderId="9" xfId="65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178" fontId="13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9年9月低保报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8" xfId="65"/>
    <cellStyle name="常规 28 2" xfId="66"/>
    <cellStyle name="常规 3" xfId="67"/>
    <cellStyle name="样式 1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6.00390625" style="65" customWidth="1"/>
    <col min="2" max="3" width="5.25390625" style="63" customWidth="1"/>
    <col min="4" max="17" width="4.875" style="63" customWidth="1"/>
    <col min="18" max="21" width="3.75390625" style="63" customWidth="1"/>
    <col min="22" max="22" width="9.00390625" style="66" customWidth="1"/>
    <col min="23" max="23" width="9.75390625" style="66" customWidth="1"/>
    <col min="24" max="24" width="6.75390625" style="66" customWidth="1"/>
    <col min="25" max="25" width="7.625" style="66" customWidth="1"/>
    <col min="26" max="26" width="5.00390625" style="66" customWidth="1"/>
    <col min="27" max="27" width="8.375" style="66" customWidth="1"/>
    <col min="28" max="28" width="7.875" style="66" customWidth="1"/>
    <col min="29" max="29" width="6.375" style="66" customWidth="1"/>
    <col min="30" max="30" width="7.375" style="66" customWidth="1"/>
    <col min="31" max="31" width="5.375" style="66" customWidth="1"/>
    <col min="32" max="32" width="6.125" style="63" customWidth="1"/>
  </cols>
  <sheetData>
    <row r="1" ht="19.5" customHeight="1">
      <c r="A1" s="67" t="s">
        <v>0</v>
      </c>
    </row>
    <row r="2" spans="1:32" ht="42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32" ht="27.7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</row>
    <row r="4" spans="1:32" s="178" customFormat="1" ht="24.75" customHeight="1">
      <c r="A4" s="179" t="s">
        <v>3</v>
      </c>
      <c r="B4" s="179"/>
      <c r="C4" s="179"/>
      <c r="D4" s="180"/>
      <c r="E4" s="180"/>
      <c r="F4" s="179" t="s">
        <v>4</v>
      </c>
      <c r="G4" s="179"/>
      <c r="H4" s="179"/>
      <c r="I4" s="179"/>
      <c r="J4" s="180"/>
      <c r="K4" s="180"/>
      <c r="L4" s="187" t="s">
        <v>5</v>
      </c>
      <c r="M4" s="187"/>
      <c r="N4" s="187"/>
      <c r="O4" s="187"/>
      <c r="P4" s="180"/>
      <c r="Q4" s="180"/>
      <c r="R4" s="187" t="s">
        <v>6</v>
      </c>
      <c r="S4" s="187"/>
      <c r="T4" s="187"/>
      <c r="U4" s="187"/>
      <c r="V4" s="187"/>
      <c r="W4" s="180"/>
      <c r="X4" s="180"/>
      <c r="Y4" s="187" t="s">
        <v>7</v>
      </c>
      <c r="Z4" s="187"/>
      <c r="AA4" s="187"/>
      <c r="AB4" s="180"/>
      <c r="AC4" s="198" t="s">
        <v>8</v>
      </c>
      <c r="AD4" s="198"/>
      <c r="AE4" s="198"/>
      <c r="AF4" s="198"/>
    </row>
    <row r="5" spans="1:32" ht="26.25" customHeight="1">
      <c r="A5" s="70" t="s">
        <v>9</v>
      </c>
      <c r="B5" s="71" t="s">
        <v>10</v>
      </c>
      <c r="C5" s="71" t="s">
        <v>11</v>
      </c>
      <c r="D5" s="71" t="s">
        <v>12</v>
      </c>
      <c r="E5" s="71"/>
      <c r="F5" s="71"/>
      <c r="G5" s="71"/>
      <c r="H5" s="71" t="s">
        <v>13</v>
      </c>
      <c r="I5" s="71"/>
      <c r="J5" s="71"/>
      <c r="K5" s="71"/>
      <c r="L5" s="71" t="s">
        <v>14</v>
      </c>
      <c r="M5" s="71"/>
      <c r="N5" s="71"/>
      <c r="O5" s="71"/>
      <c r="P5" s="71"/>
      <c r="Q5" s="71"/>
      <c r="R5" s="96" t="s">
        <v>15</v>
      </c>
      <c r="S5" s="97"/>
      <c r="T5" s="97"/>
      <c r="U5" s="98"/>
      <c r="V5" s="99" t="s">
        <v>16</v>
      </c>
      <c r="W5" s="112"/>
      <c r="X5" s="112"/>
      <c r="Y5" s="112"/>
      <c r="Z5" s="112"/>
      <c r="AA5" s="99" t="s">
        <v>17</v>
      </c>
      <c r="AB5" s="112"/>
      <c r="AC5" s="112"/>
      <c r="AD5" s="112"/>
      <c r="AE5" s="113"/>
      <c r="AF5" s="71" t="s">
        <v>18</v>
      </c>
    </row>
    <row r="6" spans="1:32" ht="54.75" customHeight="1">
      <c r="A6" s="73"/>
      <c r="B6" s="71"/>
      <c r="C6" s="71"/>
      <c r="D6" s="75" t="s">
        <v>19</v>
      </c>
      <c r="E6" s="75" t="s">
        <v>20</v>
      </c>
      <c r="F6" s="75" t="s">
        <v>21</v>
      </c>
      <c r="G6" s="75" t="s">
        <v>22</v>
      </c>
      <c r="H6" s="75" t="s">
        <v>23</v>
      </c>
      <c r="I6" s="75" t="s">
        <v>24</v>
      </c>
      <c r="J6" s="75" t="s">
        <v>25</v>
      </c>
      <c r="K6" s="75" t="s">
        <v>26</v>
      </c>
      <c r="L6" s="75" t="s">
        <v>27</v>
      </c>
      <c r="M6" s="75" t="s">
        <v>28</v>
      </c>
      <c r="N6" s="75" t="s">
        <v>29</v>
      </c>
      <c r="O6" s="75" t="s">
        <v>30</v>
      </c>
      <c r="P6" s="75" t="s">
        <v>31</v>
      </c>
      <c r="Q6" s="75" t="s">
        <v>32</v>
      </c>
      <c r="R6" s="100" t="s">
        <v>33</v>
      </c>
      <c r="S6" s="101"/>
      <c r="T6" s="100" t="s">
        <v>34</v>
      </c>
      <c r="U6" s="101"/>
      <c r="V6" s="102"/>
      <c r="W6" s="102" t="s">
        <v>35</v>
      </c>
      <c r="X6" s="102" t="s">
        <v>36</v>
      </c>
      <c r="Y6" s="102" t="s">
        <v>37</v>
      </c>
      <c r="Z6" s="99" t="s">
        <v>38</v>
      </c>
      <c r="AA6" s="102"/>
      <c r="AB6" s="102" t="s">
        <v>35</v>
      </c>
      <c r="AC6" s="102" t="s">
        <v>36</v>
      </c>
      <c r="AD6" s="102" t="s">
        <v>37</v>
      </c>
      <c r="AE6" s="99" t="s">
        <v>38</v>
      </c>
      <c r="AF6" s="71"/>
    </row>
    <row r="7" spans="1:32" ht="15.75" customHeight="1">
      <c r="A7" s="76"/>
      <c r="B7" s="71" t="s">
        <v>39</v>
      </c>
      <c r="C7" s="71" t="s">
        <v>40</v>
      </c>
      <c r="D7" s="71" t="s">
        <v>40</v>
      </c>
      <c r="E7" s="71" t="s">
        <v>40</v>
      </c>
      <c r="F7" s="71" t="s">
        <v>40</v>
      </c>
      <c r="G7" s="71" t="s">
        <v>40</v>
      </c>
      <c r="H7" s="71" t="s">
        <v>40</v>
      </c>
      <c r="I7" s="71" t="s">
        <v>40</v>
      </c>
      <c r="J7" s="71" t="s">
        <v>40</v>
      </c>
      <c r="K7" s="71" t="s">
        <v>40</v>
      </c>
      <c r="L7" s="71" t="s">
        <v>40</v>
      </c>
      <c r="M7" s="71" t="s">
        <v>40</v>
      </c>
      <c r="N7" s="71" t="s">
        <v>40</v>
      </c>
      <c r="O7" s="71" t="s">
        <v>40</v>
      </c>
      <c r="P7" s="71" t="s">
        <v>40</v>
      </c>
      <c r="Q7" s="71" t="s">
        <v>40</v>
      </c>
      <c r="R7" s="77" t="s">
        <v>39</v>
      </c>
      <c r="S7" s="77" t="s">
        <v>40</v>
      </c>
      <c r="T7" s="77" t="s">
        <v>39</v>
      </c>
      <c r="U7" s="77" t="s">
        <v>40</v>
      </c>
      <c r="V7" s="102" t="s">
        <v>41</v>
      </c>
      <c r="W7" s="102" t="s">
        <v>41</v>
      </c>
      <c r="X7" s="102" t="s">
        <v>41</v>
      </c>
      <c r="Y7" s="102" t="s">
        <v>41</v>
      </c>
      <c r="Z7" s="102" t="s">
        <v>41</v>
      </c>
      <c r="AA7" s="102" t="s">
        <v>41</v>
      </c>
      <c r="AB7" s="102" t="s">
        <v>41</v>
      </c>
      <c r="AC7" s="102" t="s">
        <v>41</v>
      </c>
      <c r="AD7" s="102" t="s">
        <v>41</v>
      </c>
      <c r="AE7" s="102" t="s">
        <v>41</v>
      </c>
      <c r="AF7" s="71" t="s">
        <v>42</v>
      </c>
    </row>
    <row r="8" spans="1:32" ht="14.25" customHeight="1">
      <c r="A8" s="71" t="s">
        <v>43</v>
      </c>
      <c r="B8" s="71">
        <v>1</v>
      </c>
      <c r="C8" s="71">
        <v>2</v>
      </c>
      <c r="D8" s="71">
        <v>5</v>
      </c>
      <c r="E8" s="71">
        <v>6</v>
      </c>
      <c r="F8" s="71">
        <v>7</v>
      </c>
      <c r="G8" s="71">
        <v>8</v>
      </c>
      <c r="H8" s="71">
        <v>9</v>
      </c>
      <c r="I8" s="71">
        <v>10</v>
      </c>
      <c r="J8" s="71">
        <v>11</v>
      </c>
      <c r="K8" s="71">
        <v>12</v>
      </c>
      <c r="L8" s="71">
        <v>13</v>
      </c>
      <c r="M8" s="71">
        <v>14</v>
      </c>
      <c r="N8" s="71">
        <v>15</v>
      </c>
      <c r="O8" s="71">
        <v>16</v>
      </c>
      <c r="P8" s="71">
        <v>17</v>
      </c>
      <c r="Q8" s="71">
        <v>18</v>
      </c>
      <c r="R8" s="71">
        <v>19</v>
      </c>
      <c r="S8" s="71">
        <v>20</v>
      </c>
      <c r="T8" s="71">
        <v>21</v>
      </c>
      <c r="U8" s="71">
        <v>22</v>
      </c>
      <c r="V8" s="71">
        <v>23</v>
      </c>
      <c r="W8" s="71">
        <v>24</v>
      </c>
      <c r="X8" s="71">
        <v>25</v>
      </c>
      <c r="Y8" s="71">
        <v>26</v>
      </c>
      <c r="Z8" s="71">
        <v>27</v>
      </c>
      <c r="AA8" s="71">
        <v>28</v>
      </c>
      <c r="AB8" s="71">
        <v>29</v>
      </c>
      <c r="AC8" s="71">
        <v>30</v>
      </c>
      <c r="AD8" s="71">
        <v>31</v>
      </c>
      <c r="AE8" s="71">
        <v>32</v>
      </c>
      <c r="AF8" s="71">
        <v>33</v>
      </c>
    </row>
    <row r="9" spans="1:32" ht="18" customHeight="1">
      <c r="A9" s="71" t="s">
        <v>44</v>
      </c>
      <c r="B9" s="191">
        <f>'城市报表 (乡镇)'!B16</f>
        <v>184</v>
      </c>
      <c r="C9" s="191">
        <f>'城市报表 (乡镇)'!C16</f>
        <v>285</v>
      </c>
      <c r="D9" s="191">
        <f>'城市报表 (乡镇)'!D16</f>
        <v>117</v>
      </c>
      <c r="E9" s="191">
        <f>'城市报表 (乡镇)'!E16</f>
        <v>38</v>
      </c>
      <c r="F9" s="191">
        <f>'城市报表 (乡镇)'!F16</f>
        <v>47</v>
      </c>
      <c r="G9" s="191">
        <f>'城市报表 (乡镇)'!G16</f>
        <v>132</v>
      </c>
      <c r="H9" s="191">
        <f>'城市报表 (乡镇)'!H16</f>
        <v>47</v>
      </c>
      <c r="I9" s="191">
        <f>'城市报表 (乡镇)'!I16</f>
        <v>57</v>
      </c>
      <c r="J9" s="191">
        <f>'城市报表 (乡镇)'!J16</f>
        <v>74</v>
      </c>
      <c r="K9" s="191">
        <f>'城市报表 (乡镇)'!K16</f>
        <v>107</v>
      </c>
      <c r="L9" s="191">
        <f>'城市报表 (乡镇)'!L16</f>
        <v>70</v>
      </c>
      <c r="M9" s="191">
        <f>'城市报表 (乡镇)'!M16</f>
        <v>151</v>
      </c>
      <c r="N9" s="191">
        <f>'城市报表 (乡镇)'!N16</f>
        <v>0</v>
      </c>
      <c r="O9" s="191">
        <f>'城市报表 (乡镇)'!O16</f>
        <v>0</v>
      </c>
      <c r="P9" s="191">
        <f>'城市报表 (乡镇)'!P16</f>
        <v>50</v>
      </c>
      <c r="Q9" s="191">
        <f>'城市报表 (乡镇)'!Q16</f>
        <v>14</v>
      </c>
      <c r="R9" s="191">
        <f>'城市报表 (乡镇)'!R16</f>
        <v>2</v>
      </c>
      <c r="S9" s="191">
        <f>'城市报表 (乡镇)'!S16</f>
        <v>3</v>
      </c>
      <c r="T9" s="191">
        <f>'城市报表 (乡镇)'!T16</f>
        <v>3</v>
      </c>
      <c r="U9" s="191">
        <f>'城市报表 (乡镇)'!U16</f>
        <v>8</v>
      </c>
      <c r="V9" s="191">
        <f>'城市报表 (乡镇)'!V16</f>
        <v>198.99749999999997</v>
      </c>
      <c r="W9" s="191">
        <f>'城市报表 (乡镇)'!W16</f>
        <v>198.82750000000001</v>
      </c>
      <c r="X9" s="191">
        <f>'城市报表 (乡镇)'!X16</f>
        <v>0</v>
      </c>
      <c r="Y9" s="191">
        <f>'城市报表 (乡镇)'!Y16</f>
        <v>0.17</v>
      </c>
      <c r="Z9" s="191">
        <f>'城市报表 (乡镇)'!Z16</f>
        <v>0</v>
      </c>
      <c r="AA9" s="191">
        <f>'城市报表 (乡镇)'!AA16</f>
        <v>15.986500000000001</v>
      </c>
      <c r="AB9" s="191">
        <f>'城市报表 (乡镇)'!AB16</f>
        <v>15.9765</v>
      </c>
      <c r="AC9" s="191">
        <f>'城市报表 (乡镇)'!AC16</f>
        <v>0</v>
      </c>
      <c r="AD9" s="191">
        <f>'城市报表 (乡镇)'!AD16</f>
        <v>0.01</v>
      </c>
      <c r="AE9" s="191">
        <f>'城市报表 (乡镇)'!AE16</f>
        <v>0</v>
      </c>
      <c r="AF9" s="191">
        <f>'城市报表 (乡镇)'!AF16</f>
        <v>560.9298245614035</v>
      </c>
    </row>
    <row r="10" spans="1:32" s="63" customFormat="1" ht="18" customHeight="1">
      <c r="A10" s="19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196"/>
      <c r="R10" s="196"/>
      <c r="S10" s="196"/>
      <c r="T10" s="196"/>
      <c r="U10" s="196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</row>
    <row r="11" spans="1:32" s="63" customFormat="1" ht="18" customHeight="1">
      <c r="A11" s="19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196"/>
      <c r="R11" s="196"/>
      <c r="S11" s="196"/>
      <c r="T11" s="196"/>
      <c r="U11" s="196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</row>
    <row r="12" spans="1:32" s="63" customFormat="1" ht="18" customHeight="1">
      <c r="A12" s="192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</row>
    <row r="13" spans="1:32" s="63" customFormat="1" ht="18" customHeight="1">
      <c r="A13" s="193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196"/>
      <c r="R13" s="196"/>
      <c r="S13" s="196"/>
      <c r="T13" s="196"/>
      <c r="U13" s="196"/>
      <c r="V13" s="154"/>
      <c r="W13" s="197"/>
      <c r="X13" s="197"/>
      <c r="Y13" s="197"/>
      <c r="Z13" s="197"/>
      <c r="AA13" s="197"/>
      <c r="AB13" s="197"/>
      <c r="AC13" s="197"/>
      <c r="AD13" s="197"/>
      <c r="AE13" s="197"/>
      <c r="AF13" s="154"/>
    </row>
    <row r="14" spans="1:32" s="63" customFormat="1" ht="18" customHeight="1">
      <c r="A14" s="194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</row>
    <row r="15" spans="1:32" s="63" customFormat="1" ht="18" customHeight="1">
      <c r="A15" s="192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154"/>
      <c r="W15" s="154"/>
      <c r="X15" s="154"/>
      <c r="Y15" s="154"/>
      <c r="Z15" s="154"/>
      <c r="AA15" s="154"/>
      <c r="AB15" s="154"/>
      <c r="AC15" s="199"/>
      <c r="AD15" s="154"/>
      <c r="AE15" s="154"/>
      <c r="AF15" s="154"/>
    </row>
    <row r="16" spans="1:32" s="63" customFormat="1" ht="18" customHeight="1">
      <c r="A16" s="194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</row>
    <row r="17" spans="1:32" s="63" customFormat="1" ht="18" customHeight="1">
      <c r="A17" s="194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</row>
    <row r="18" spans="1:32" s="63" customFormat="1" ht="18" customHeight="1">
      <c r="A18" s="194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</row>
    <row r="19" spans="1:32" s="63" customFormat="1" ht="18" customHeight="1">
      <c r="A19" s="71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44"/>
      <c r="S19" s="144"/>
      <c r="T19" s="144"/>
      <c r="U19" s="144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54"/>
    </row>
    <row r="20" spans="1:32" s="63" customFormat="1" ht="18" customHeight="1">
      <c r="A20" s="19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</row>
    <row r="21" spans="1:32" s="63" customFormat="1" ht="18" customHeight="1">
      <c r="A21" s="192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</row>
    <row r="22" spans="1:32" ht="60.75" customHeight="1">
      <c r="A22" s="142" t="s">
        <v>45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</row>
  </sheetData>
  <sheetProtection/>
  <mergeCells count="23">
    <mergeCell ref="A2:AF2"/>
    <mergeCell ref="A3:AF3"/>
    <mergeCell ref="A4:C4"/>
    <mergeCell ref="F4:I4"/>
    <mergeCell ref="L4:N4"/>
    <mergeCell ref="R4:V4"/>
    <mergeCell ref="Y4:AA4"/>
    <mergeCell ref="AC4:AF4"/>
    <mergeCell ref="D5:G5"/>
    <mergeCell ref="H5:K5"/>
    <mergeCell ref="L5:Q5"/>
    <mergeCell ref="R5:U5"/>
    <mergeCell ref="W5:Z5"/>
    <mergeCell ref="AB5:AE5"/>
    <mergeCell ref="R6:S6"/>
    <mergeCell ref="T6:U6"/>
    <mergeCell ref="A22:AF22"/>
    <mergeCell ref="A5:A7"/>
    <mergeCell ref="B5:B6"/>
    <mergeCell ref="C5:C6"/>
    <mergeCell ref="V5:V6"/>
    <mergeCell ref="AA5:AA6"/>
    <mergeCell ref="AF5:AF6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SheetLayoutView="100" workbookViewId="0" topLeftCell="A1">
      <selection activeCell="AB13" sqref="AB13"/>
    </sheetView>
  </sheetViews>
  <sheetFormatPr defaultColWidth="9.00390625" defaultRowHeight="14.25"/>
  <cols>
    <col min="1" max="1" width="6.75390625" style="65" customWidth="1"/>
    <col min="2" max="3" width="5.75390625" style="63" customWidth="1"/>
    <col min="4" max="4" width="5.00390625" style="63" customWidth="1"/>
    <col min="5" max="5" width="5.25390625" style="63" customWidth="1"/>
    <col min="6" max="6" width="6.125" style="63" customWidth="1"/>
    <col min="7" max="7" width="4.875" style="63" customWidth="1"/>
    <col min="8" max="8" width="5.125" style="63" customWidth="1"/>
    <col min="9" max="9" width="5.875" style="63" customWidth="1"/>
    <col min="10" max="10" width="5.125" style="63" customWidth="1"/>
    <col min="11" max="12" width="5.625" style="63" customWidth="1"/>
    <col min="13" max="13" width="6.50390625" style="63" customWidth="1"/>
    <col min="14" max="14" width="5.625" style="63" customWidth="1"/>
    <col min="15" max="15" width="6.125" style="63" customWidth="1"/>
    <col min="16" max="17" width="4.875" style="63" customWidth="1"/>
    <col min="18" max="19" width="5.625" style="63" customWidth="1"/>
    <col min="20" max="23" width="4.25390625" style="63" customWidth="1"/>
    <col min="24" max="24" width="9.375" style="66" customWidth="1"/>
    <col min="25" max="25" width="8.875" style="66" customWidth="1"/>
    <col min="26" max="26" width="7.25390625" style="66" customWidth="1"/>
    <col min="27" max="27" width="7.50390625" style="66" customWidth="1"/>
    <col min="28" max="28" width="7.375" style="66" customWidth="1"/>
    <col min="29" max="29" width="8.25390625" style="66" customWidth="1"/>
    <col min="30" max="30" width="8.625" style="66" customWidth="1"/>
    <col min="31" max="31" width="7.125" style="66" customWidth="1"/>
    <col min="32" max="32" width="7.625" style="66" customWidth="1"/>
    <col min="33" max="33" width="6.125" style="66" customWidth="1"/>
    <col min="34" max="34" width="6.50390625" style="63" customWidth="1"/>
  </cols>
  <sheetData>
    <row r="1" ht="19.5" customHeight="1">
      <c r="A1" s="67" t="s">
        <v>46</v>
      </c>
    </row>
    <row r="2" spans="1:34" ht="42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</row>
    <row r="3" spans="1:34" ht="27.7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</row>
    <row r="4" spans="1:34" s="178" customFormat="1" ht="24.75" customHeight="1">
      <c r="A4" s="179" t="s">
        <v>3</v>
      </c>
      <c r="B4" s="179"/>
      <c r="C4" s="179"/>
      <c r="D4" s="179"/>
      <c r="E4" s="179"/>
      <c r="F4" s="180" t="s">
        <v>48</v>
      </c>
      <c r="G4" s="180"/>
      <c r="H4" s="179" t="s">
        <v>4</v>
      </c>
      <c r="I4" s="179"/>
      <c r="J4" s="179"/>
      <c r="K4" s="179"/>
      <c r="L4" s="180"/>
      <c r="M4" s="180"/>
      <c r="N4" s="187" t="s">
        <v>5</v>
      </c>
      <c r="O4" s="187"/>
      <c r="P4" s="187"/>
      <c r="Q4" s="187"/>
      <c r="R4" s="180"/>
      <c r="S4" s="180"/>
      <c r="T4" s="180"/>
      <c r="U4" s="187" t="s">
        <v>49</v>
      </c>
      <c r="V4" s="187"/>
      <c r="W4" s="187"/>
      <c r="X4" s="187"/>
      <c r="Y4" s="180"/>
      <c r="Z4" s="180"/>
      <c r="AA4" s="187" t="s">
        <v>7</v>
      </c>
      <c r="AB4" s="187"/>
      <c r="AC4" s="187"/>
      <c r="AD4" s="180"/>
      <c r="AE4" s="180"/>
      <c r="AF4" s="187" t="s">
        <v>8</v>
      </c>
      <c r="AG4" s="187"/>
      <c r="AH4" s="187"/>
    </row>
    <row r="5" spans="1:34" ht="22.5" customHeight="1">
      <c r="A5" s="70" t="s">
        <v>9</v>
      </c>
      <c r="B5" s="71" t="s">
        <v>10</v>
      </c>
      <c r="C5" s="71" t="s">
        <v>11</v>
      </c>
      <c r="D5" s="78" t="s">
        <v>50</v>
      </c>
      <c r="E5" s="78"/>
      <c r="F5" s="71" t="s">
        <v>12</v>
      </c>
      <c r="G5" s="71"/>
      <c r="H5" s="71"/>
      <c r="I5" s="71"/>
      <c r="J5" s="71" t="s">
        <v>13</v>
      </c>
      <c r="K5" s="71"/>
      <c r="L5" s="71"/>
      <c r="M5" s="71"/>
      <c r="N5" s="71" t="s">
        <v>14</v>
      </c>
      <c r="O5" s="71"/>
      <c r="P5" s="71"/>
      <c r="Q5" s="71"/>
      <c r="R5" s="71"/>
      <c r="S5" s="71"/>
      <c r="T5" s="96" t="s">
        <v>15</v>
      </c>
      <c r="U5" s="97"/>
      <c r="V5" s="97"/>
      <c r="W5" s="98"/>
      <c r="X5" s="99" t="s">
        <v>51</v>
      </c>
      <c r="Y5" s="112"/>
      <c r="Z5" s="112"/>
      <c r="AA5" s="112"/>
      <c r="AB5" s="113"/>
      <c r="AC5" s="99" t="s">
        <v>17</v>
      </c>
      <c r="AD5" s="112"/>
      <c r="AE5" s="112"/>
      <c r="AF5" s="112"/>
      <c r="AG5" s="113"/>
      <c r="AH5" s="71" t="s">
        <v>18</v>
      </c>
    </row>
    <row r="6" spans="1:34" ht="36.75" customHeight="1">
      <c r="A6" s="73"/>
      <c r="B6" s="71"/>
      <c r="C6" s="71"/>
      <c r="D6" s="181" t="s">
        <v>52</v>
      </c>
      <c r="E6" s="181" t="s">
        <v>53</v>
      </c>
      <c r="F6" s="75" t="s">
        <v>19</v>
      </c>
      <c r="G6" s="75" t="s">
        <v>20</v>
      </c>
      <c r="H6" s="75" t="s">
        <v>21</v>
      </c>
      <c r="I6" s="75" t="s">
        <v>22</v>
      </c>
      <c r="J6" s="75" t="s">
        <v>23</v>
      </c>
      <c r="K6" s="75" t="s">
        <v>24</v>
      </c>
      <c r="L6" s="75" t="s">
        <v>25</v>
      </c>
      <c r="M6" s="75" t="s">
        <v>26</v>
      </c>
      <c r="N6" s="75" t="s">
        <v>27</v>
      </c>
      <c r="O6" s="75" t="s">
        <v>28</v>
      </c>
      <c r="P6" s="75" t="s">
        <v>29</v>
      </c>
      <c r="Q6" s="75" t="s">
        <v>30</v>
      </c>
      <c r="R6" s="75" t="s">
        <v>31</v>
      </c>
      <c r="S6" s="75" t="s">
        <v>32</v>
      </c>
      <c r="T6" s="100" t="s">
        <v>33</v>
      </c>
      <c r="U6" s="101"/>
      <c r="V6" s="100" t="s">
        <v>34</v>
      </c>
      <c r="W6" s="101"/>
      <c r="X6" s="102"/>
      <c r="Y6" s="102" t="s">
        <v>35</v>
      </c>
      <c r="Z6" s="102" t="s">
        <v>36</v>
      </c>
      <c r="AA6" s="102" t="s">
        <v>37</v>
      </c>
      <c r="AB6" s="99" t="s">
        <v>38</v>
      </c>
      <c r="AC6" s="102"/>
      <c r="AD6" s="102" t="s">
        <v>35</v>
      </c>
      <c r="AE6" s="102" t="s">
        <v>36</v>
      </c>
      <c r="AF6" s="102" t="s">
        <v>37</v>
      </c>
      <c r="AG6" s="99" t="s">
        <v>38</v>
      </c>
      <c r="AH6" s="71"/>
    </row>
    <row r="7" spans="1:34" ht="15.75" customHeight="1">
      <c r="A7" s="76"/>
      <c r="B7" s="77" t="s">
        <v>39</v>
      </c>
      <c r="C7" s="77" t="s">
        <v>40</v>
      </c>
      <c r="D7" s="78" t="s">
        <v>39</v>
      </c>
      <c r="E7" s="78" t="s">
        <v>40</v>
      </c>
      <c r="F7" s="77" t="s">
        <v>40</v>
      </c>
      <c r="G7" s="77" t="s">
        <v>40</v>
      </c>
      <c r="H7" s="77" t="s">
        <v>40</v>
      </c>
      <c r="I7" s="77" t="s">
        <v>40</v>
      </c>
      <c r="J7" s="77" t="s">
        <v>40</v>
      </c>
      <c r="K7" s="77" t="s">
        <v>40</v>
      </c>
      <c r="L7" s="77" t="s">
        <v>40</v>
      </c>
      <c r="M7" s="77" t="s">
        <v>40</v>
      </c>
      <c r="N7" s="77" t="s">
        <v>40</v>
      </c>
      <c r="O7" s="77" t="s">
        <v>40</v>
      </c>
      <c r="P7" s="77"/>
      <c r="Q7" s="77" t="s">
        <v>40</v>
      </c>
      <c r="R7" s="77" t="s">
        <v>40</v>
      </c>
      <c r="S7" s="77" t="s">
        <v>40</v>
      </c>
      <c r="T7" s="77" t="s">
        <v>39</v>
      </c>
      <c r="U7" s="77" t="s">
        <v>40</v>
      </c>
      <c r="V7" s="77" t="s">
        <v>39</v>
      </c>
      <c r="W7" s="77" t="s">
        <v>40</v>
      </c>
      <c r="X7" s="103" t="s">
        <v>41</v>
      </c>
      <c r="Y7" s="103" t="s">
        <v>41</v>
      </c>
      <c r="Z7" s="103" t="s">
        <v>41</v>
      </c>
      <c r="AA7" s="103" t="s">
        <v>41</v>
      </c>
      <c r="AB7" s="103" t="s">
        <v>41</v>
      </c>
      <c r="AC7" s="103" t="s">
        <v>41</v>
      </c>
      <c r="AD7" s="103" t="s">
        <v>41</v>
      </c>
      <c r="AE7" s="103" t="s">
        <v>41</v>
      </c>
      <c r="AF7" s="103" t="s">
        <v>41</v>
      </c>
      <c r="AG7" s="103" t="s">
        <v>41</v>
      </c>
      <c r="AH7" s="77" t="s">
        <v>42</v>
      </c>
    </row>
    <row r="8" spans="1:34" ht="14.25" customHeight="1">
      <c r="A8" s="71" t="s">
        <v>43</v>
      </c>
      <c r="B8" s="71">
        <v>1</v>
      </c>
      <c r="C8" s="71">
        <v>2</v>
      </c>
      <c r="D8" s="78">
        <v>3</v>
      </c>
      <c r="E8" s="78">
        <v>4</v>
      </c>
      <c r="F8" s="71">
        <v>5</v>
      </c>
      <c r="G8" s="71">
        <v>6</v>
      </c>
      <c r="H8" s="71">
        <v>7</v>
      </c>
      <c r="I8" s="71">
        <v>8</v>
      </c>
      <c r="J8" s="71">
        <v>9</v>
      </c>
      <c r="K8" s="71">
        <v>10</v>
      </c>
      <c r="L8" s="71">
        <v>11</v>
      </c>
      <c r="M8" s="71">
        <v>12</v>
      </c>
      <c r="N8" s="71">
        <v>13</v>
      </c>
      <c r="O8" s="71">
        <v>14</v>
      </c>
      <c r="P8" s="71">
        <v>15</v>
      </c>
      <c r="Q8" s="71">
        <v>16</v>
      </c>
      <c r="R8" s="71">
        <v>17</v>
      </c>
      <c r="S8" s="71">
        <v>18</v>
      </c>
      <c r="T8" s="71">
        <v>19</v>
      </c>
      <c r="U8" s="71">
        <v>20</v>
      </c>
      <c r="V8" s="71">
        <v>21</v>
      </c>
      <c r="W8" s="71">
        <v>22</v>
      </c>
      <c r="X8" s="71">
        <v>23</v>
      </c>
      <c r="Y8" s="71">
        <v>24</v>
      </c>
      <c r="Z8" s="71">
        <v>25</v>
      </c>
      <c r="AA8" s="71">
        <v>26</v>
      </c>
      <c r="AB8" s="71">
        <v>27</v>
      </c>
      <c r="AC8" s="71">
        <v>28</v>
      </c>
      <c r="AD8" s="71">
        <v>29</v>
      </c>
      <c r="AE8" s="71">
        <v>30</v>
      </c>
      <c r="AF8" s="71">
        <v>31</v>
      </c>
      <c r="AG8" s="71">
        <v>32</v>
      </c>
      <c r="AH8" s="71">
        <v>33</v>
      </c>
    </row>
    <row r="9" spans="1:34" ht="18" customHeight="1">
      <c r="A9" s="182" t="s">
        <v>44</v>
      </c>
      <c r="B9" s="183">
        <f>'农村报表 (乡镇)'!B23</f>
        <v>3875</v>
      </c>
      <c r="C9" s="183">
        <f>'农村报表 (乡镇)'!C23</f>
        <v>7269</v>
      </c>
      <c r="D9" s="183">
        <f>'农村报表 (乡镇)'!D23</f>
        <v>660</v>
      </c>
      <c r="E9" s="183">
        <f>'农村报表 (乡镇)'!E23</f>
        <v>1295</v>
      </c>
      <c r="F9" s="183">
        <f>'农村报表 (乡镇)'!F23</f>
        <v>2923</v>
      </c>
      <c r="G9" s="183">
        <f>'农村报表 (乡镇)'!G23</f>
        <v>1272</v>
      </c>
      <c r="H9" s="183">
        <f>'农村报表 (乡镇)'!H23</f>
        <v>1640</v>
      </c>
      <c r="I9" s="183">
        <f>'农村报表 (乡镇)'!I23</f>
        <v>2921</v>
      </c>
      <c r="J9" s="183">
        <f>'农村报表 (乡镇)'!J23</f>
        <v>1156</v>
      </c>
      <c r="K9" s="183">
        <f>'农村报表 (乡镇)'!K23</f>
        <v>1644</v>
      </c>
      <c r="L9" s="183">
        <f>'农村报表 (乡镇)'!L23</f>
        <v>1203</v>
      </c>
      <c r="M9" s="183">
        <f>'农村报表 (乡镇)'!M23</f>
        <v>3266</v>
      </c>
      <c r="N9" s="183">
        <f>'农村报表 (乡镇)'!N23</f>
        <v>1656</v>
      </c>
      <c r="O9" s="183">
        <f>'农村报表 (乡镇)'!O23</f>
        <v>3848</v>
      </c>
      <c r="P9" s="183">
        <f>'农村报表 (乡镇)'!P23</f>
        <v>0</v>
      </c>
      <c r="Q9" s="183">
        <f>'农村报表 (乡镇)'!Q23</f>
        <v>0</v>
      </c>
      <c r="R9" s="183">
        <f>'农村报表 (乡镇)'!R23</f>
        <v>1409</v>
      </c>
      <c r="S9" s="183">
        <f>'农村报表 (乡镇)'!S23</f>
        <v>356</v>
      </c>
      <c r="T9" s="183">
        <f>'农村报表 (乡镇)'!T23</f>
        <v>9</v>
      </c>
      <c r="U9" s="183">
        <f>'农村报表 (乡镇)'!U23</f>
        <v>14</v>
      </c>
      <c r="V9" s="183">
        <f>'农村报表 (乡镇)'!V23</f>
        <v>25</v>
      </c>
      <c r="W9" s="183">
        <f>'农村报表 (乡镇)'!W23</f>
        <v>101</v>
      </c>
      <c r="X9" s="188">
        <f>'农村报表 (乡镇)'!X23</f>
        <v>4320.635899999999</v>
      </c>
      <c r="Y9" s="188">
        <f>'农村报表 (乡镇)'!Y23</f>
        <v>4302.971199999999</v>
      </c>
      <c r="Z9" s="188">
        <f>'农村报表 (乡镇)'!Z23</f>
        <v>0</v>
      </c>
      <c r="AA9" s="188">
        <f>'农村报表 (乡镇)'!AA23</f>
        <v>18.840000000000003</v>
      </c>
      <c r="AB9" s="188">
        <f>'农村报表 (乡镇)'!AB23</f>
        <v>-1.1752999999999998</v>
      </c>
      <c r="AC9" s="188">
        <f>'农村报表 (乡镇)'!AC23</f>
        <v>377.0092</v>
      </c>
      <c r="AD9" s="188">
        <f>'农村报表 (乡镇)'!AD23</f>
        <v>375.77759999999995</v>
      </c>
      <c r="AE9" s="188">
        <f>'农村报表 (乡镇)'!AE23</f>
        <v>0</v>
      </c>
      <c r="AF9" s="188">
        <f>'农村报表 (乡镇)'!AF23</f>
        <v>1.6900000000000004</v>
      </c>
      <c r="AG9" s="188">
        <f>'农村报表 (乡镇)'!AG23</f>
        <v>-0.4584</v>
      </c>
      <c r="AH9" s="188">
        <f>'农村报表 (乡镇)'!AH23</f>
        <v>518.6534598981979</v>
      </c>
    </row>
    <row r="10" spans="1:34" s="63" customFormat="1" ht="18" customHeigh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23"/>
      <c r="Y10" s="123"/>
      <c r="Z10" s="123"/>
      <c r="AA10" s="123"/>
      <c r="AB10" s="123"/>
      <c r="AC10" s="123"/>
      <c r="AD10" s="123"/>
      <c r="AE10" s="123"/>
      <c r="AF10" s="123"/>
      <c r="AG10" s="190"/>
      <c r="AH10" s="190"/>
    </row>
    <row r="11" spans="1:34" s="63" customFormat="1" ht="18" customHeight="1">
      <c r="A11" s="184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189"/>
      <c r="T11" s="189"/>
      <c r="U11" s="189"/>
      <c r="V11" s="189"/>
      <c r="W11" s="189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</row>
    <row r="12" spans="1:34" s="63" customFormat="1" ht="18" customHeight="1">
      <c r="A12" s="186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</row>
    <row r="13" spans="1:34" s="63" customFormat="1" ht="18" customHeight="1">
      <c r="A13" s="186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</row>
    <row r="14" spans="1:34" s="63" customFormat="1" ht="18" customHeight="1">
      <c r="A14" s="184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</row>
    <row r="15" spans="1:34" s="63" customFormat="1" ht="18" customHeight="1">
      <c r="A15" s="186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</row>
    <row r="16" spans="1:34" s="63" customFormat="1" ht="18" customHeight="1">
      <c r="A16" s="184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</row>
    <row r="17" spans="1:34" s="63" customFormat="1" ht="18" customHeight="1">
      <c r="A17" s="184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</row>
    <row r="18" spans="1:34" s="63" customFormat="1" ht="18" customHeight="1">
      <c r="A18" s="184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</row>
    <row r="19" spans="1:34" s="63" customFormat="1" ht="18" customHeight="1">
      <c r="A19" s="186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</row>
    <row r="20" spans="1:34" s="63" customFormat="1" ht="18" customHeight="1">
      <c r="A20" s="186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</row>
    <row r="21" spans="1:34" s="63" customFormat="1" ht="18" customHeight="1">
      <c r="A21" s="186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</row>
    <row r="22" spans="1:34" s="63" customFormat="1" ht="24.75" customHeight="1">
      <c r="A22" s="91" t="s">
        <v>54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</row>
    <row r="23" spans="1:34" s="63" customFormat="1" ht="22.5" customHeight="1">
      <c r="A23" s="91" t="s">
        <v>55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</row>
    <row r="24" spans="1:34" ht="63.75" customHeight="1">
      <c r="A24" s="92" t="s">
        <v>56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</row>
  </sheetData>
  <sheetProtection/>
  <mergeCells count="26">
    <mergeCell ref="A2:AH2"/>
    <mergeCell ref="A3:AH3"/>
    <mergeCell ref="A4:C4"/>
    <mergeCell ref="H4:K4"/>
    <mergeCell ref="N4:Q4"/>
    <mergeCell ref="U4:X4"/>
    <mergeCell ref="AA4:AC4"/>
    <mergeCell ref="AF4:AH4"/>
    <mergeCell ref="D5:E5"/>
    <mergeCell ref="F5:I5"/>
    <mergeCell ref="J5:M5"/>
    <mergeCell ref="N5:S5"/>
    <mergeCell ref="T5:W5"/>
    <mergeCell ref="Y5:AB5"/>
    <mergeCell ref="AD5:AG5"/>
    <mergeCell ref="T6:U6"/>
    <mergeCell ref="V6:W6"/>
    <mergeCell ref="A22:AH22"/>
    <mergeCell ref="A23:AH23"/>
    <mergeCell ref="A24:AH24"/>
    <mergeCell ref="A5:A7"/>
    <mergeCell ref="B5:B6"/>
    <mergeCell ref="C5:C6"/>
    <mergeCell ref="X5:X6"/>
    <mergeCell ref="AC5:AC6"/>
    <mergeCell ref="AH5:AH6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tabSelected="1" zoomScale="85" zoomScaleNormal="85" zoomScaleSheetLayoutView="100" workbookViewId="0" topLeftCell="A1">
      <selection activeCell="O13" sqref="O13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5.7539062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9.375" style="3" customWidth="1"/>
    <col min="27" max="27" width="10.00390625" style="3" customWidth="1"/>
    <col min="28" max="28" width="9.50390625" style="3" customWidth="1"/>
    <col min="29" max="29" width="8.625" style="3" customWidth="1"/>
    <col min="30" max="39" width="9.00390625" style="3" customWidth="1"/>
    <col min="40" max="16384" width="9.00390625" style="4" customWidth="1"/>
  </cols>
  <sheetData>
    <row r="1" spans="1:27" ht="40.5" customHeight="1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4" customHeight="1">
      <c r="A2" s="6" t="s">
        <v>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9" ht="33" customHeight="1">
      <c r="A3" s="155" t="s">
        <v>3</v>
      </c>
      <c r="B3" s="155"/>
      <c r="C3" s="155"/>
      <c r="D3" s="156"/>
      <c r="E3" s="156"/>
      <c r="F3" s="155" t="s">
        <v>59</v>
      </c>
      <c r="G3" s="155"/>
      <c r="H3" s="155"/>
      <c r="I3" s="155"/>
      <c r="J3" s="155"/>
      <c r="K3" s="155"/>
      <c r="L3" s="155" t="s">
        <v>60</v>
      </c>
      <c r="M3" s="155"/>
      <c r="N3" s="155"/>
      <c r="O3" s="155"/>
      <c r="P3" s="155"/>
      <c r="Q3" s="155"/>
      <c r="S3" s="155" t="s">
        <v>49</v>
      </c>
      <c r="T3" s="155"/>
      <c r="U3" s="155"/>
      <c r="V3" s="155"/>
      <c r="X3" s="170" t="s">
        <v>7</v>
      </c>
      <c r="Y3" s="155"/>
      <c r="Z3" s="155"/>
      <c r="AA3" s="65" t="s">
        <v>8</v>
      </c>
      <c r="AB3" s="65"/>
      <c r="AC3" s="65"/>
    </row>
    <row r="4" spans="1:29" ht="14.25" customHeight="1">
      <c r="A4" s="7" t="s">
        <v>61</v>
      </c>
      <c r="B4" s="7" t="s">
        <v>62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32" t="s">
        <v>63</v>
      </c>
      <c r="T4" s="32"/>
      <c r="U4" s="32"/>
      <c r="V4" s="32"/>
      <c r="W4" s="32"/>
      <c r="X4" s="32"/>
      <c r="Y4" s="32"/>
      <c r="Z4" s="32"/>
      <c r="AA4" s="32"/>
      <c r="AB4" s="49" t="s">
        <v>64</v>
      </c>
      <c r="AC4" s="49" t="s">
        <v>65</v>
      </c>
    </row>
    <row r="5" spans="1:29" ht="13.5" customHeight="1">
      <c r="A5" s="7"/>
      <c r="B5" s="7" t="s">
        <v>66</v>
      </c>
      <c r="C5" s="7" t="s">
        <v>67</v>
      </c>
      <c r="D5" s="7"/>
      <c r="E5" s="7"/>
      <c r="F5" s="7"/>
      <c r="G5" s="7"/>
      <c r="H5" s="7"/>
      <c r="I5" s="7" t="s">
        <v>68</v>
      </c>
      <c r="J5" s="7"/>
      <c r="K5" s="7"/>
      <c r="L5" s="7"/>
      <c r="M5" s="7"/>
      <c r="N5" s="7"/>
      <c r="O5" s="7" t="s">
        <v>69</v>
      </c>
      <c r="P5" s="7"/>
      <c r="Q5" s="7"/>
      <c r="R5" s="7"/>
      <c r="S5" s="33" t="s">
        <v>70</v>
      </c>
      <c r="T5" s="34"/>
      <c r="U5" s="34"/>
      <c r="V5" s="34"/>
      <c r="W5" s="35"/>
      <c r="X5" s="33" t="s">
        <v>71</v>
      </c>
      <c r="Y5" s="34"/>
      <c r="Z5" s="34"/>
      <c r="AA5" s="7" t="s">
        <v>72</v>
      </c>
      <c r="AB5" s="49"/>
      <c r="AC5" s="49"/>
    </row>
    <row r="6" spans="1:29" ht="18.75" customHeight="1">
      <c r="A6" s="7"/>
      <c r="B6" s="7"/>
      <c r="C6" s="7" t="s">
        <v>73</v>
      </c>
      <c r="D6" s="7"/>
      <c r="E6" s="7"/>
      <c r="F6" s="7" t="s">
        <v>74</v>
      </c>
      <c r="G6" s="7"/>
      <c r="H6" s="7"/>
      <c r="I6" s="7" t="s">
        <v>73</v>
      </c>
      <c r="J6" s="7"/>
      <c r="K6" s="7"/>
      <c r="L6" s="7" t="s">
        <v>74</v>
      </c>
      <c r="M6" s="7"/>
      <c r="N6" s="7"/>
      <c r="O6" s="7" t="s">
        <v>19</v>
      </c>
      <c r="P6" s="7" t="s">
        <v>20</v>
      </c>
      <c r="Q6" s="7" t="s">
        <v>21</v>
      </c>
      <c r="R6" s="7" t="s">
        <v>22</v>
      </c>
      <c r="S6" s="32" t="s">
        <v>66</v>
      </c>
      <c r="T6" s="36" t="s">
        <v>75</v>
      </c>
      <c r="U6" s="36" t="s">
        <v>76</v>
      </c>
      <c r="V6" s="36" t="s">
        <v>77</v>
      </c>
      <c r="W6" s="36" t="s">
        <v>78</v>
      </c>
      <c r="X6" s="36" t="s">
        <v>66</v>
      </c>
      <c r="Y6" s="36" t="s">
        <v>75</v>
      </c>
      <c r="Z6" s="36" t="s">
        <v>76</v>
      </c>
      <c r="AA6" s="7"/>
      <c r="AB6" s="49"/>
      <c r="AC6" s="49"/>
    </row>
    <row r="7" spans="1:29" ht="27" customHeight="1">
      <c r="A7" s="7"/>
      <c r="B7" s="7"/>
      <c r="C7" s="7" t="s">
        <v>79</v>
      </c>
      <c r="D7" s="7" t="s">
        <v>80</v>
      </c>
      <c r="E7" s="7" t="s">
        <v>81</v>
      </c>
      <c r="F7" s="7" t="s">
        <v>79</v>
      </c>
      <c r="G7" s="7" t="s">
        <v>80</v>
      </c>
      <c r="H7" s="7" t="s">
        <v>81</v>
      </c>
      <c r="I7" s="7" t="s">
        <v>79</v>
      </c>
      <c r="J7" s="7" t="s">
        <v>80</v>
      </c>
      <c r="K7" s="7" t="s">
        <v>81</v>
      </c>
      <c r="L7" s="7" t="s">
        <v>79</v>
      </c>
      <c r="M7" s="7" t="s">
        <v>80</v>
      </c>
      <c r="N7" s="7" t="s">
        <v>81</v>
      </c>
      <c r="O7" s="7"/>
      <c r="P7" s="7"/>
      <c r="Q7" s="7"/>
      <c r="R7" s="7"/>
      <c r="S7" s="32"/>
      <c r="T7" s="36"/>
      <c r="U7" s="36"/>
      <c r="V7" s="36"/>
      <c r="W7" s="36"/>
      <c r="X7" s="36"/>
      <c r="Y7" s="36"/>
      <c r="Z7" s="36"/>
      <c r="AA7" s="7"/>
      <c r="AB7" s="49"/>
      <c r="AC7" s="49"/>
    </row>
    <row r="8" spans="1:29" ht="38.25" customHeight="1">
      <c r="A8" s="7"/>
      <c r="B8" s="10" t="s">
        <v>40</v>
      </c>
      <c r="C8" s="10" t="s">
        <v>40</v>
      </c>
      <c r="D8" s="10" t="s">
        <v>40</v>
      </c>
      <c r="E8" s="10" t="s">
        <v>40</v>
      </c>
      <c r="F8" s="10" t="s">
        <v>40</v>
      </c>
      <c r="G8" s="10" t="s">
        <v>40</v>
      </c>
      <c r="H8" s="10" t="s">
        <v>40</v>
      </c>
      <c r="I8" s="10" t="s">
        <v>40</v>
      </c>
      <c r="J8" s="10" t="s">
        <v>40</v>
      </c>
      <c r="K8" s="10" t="s">
        <v>40</v>
      </c>
      <c r="L8" s="10" t="s">
        <v>40</v>
      </c>
      <c r="M8" s="10" t="s">
        <v>40</v>
      </c>
      <c r="N8" s="10" t="s">
        <v>40</v>
      </c>
      <c r="O8" s="10" t="s">
        <v>40</v>
      </c>
      <c r="P8" s="10" t="s">
        <v>40</v>
      </c>
      <c r="Q8" s="10" t="s">
        <v>40</v>
      </c>
      <c r="R8" s="10" t="s">
        <v>40</v>
      </c>
      <c r="S8" s="37" t="s">
        <v>41</v>
      </c>
      <c r="T8" s="37" t="s">
        <v>41</v>
      </c>
      <c r="U8" s="37" t="s">
        <v>41</v>
      </c>
      <c r="V8" s="37" t="s">
        <v>41</v>
      </c>
      <c r="W8" s="37" t="s">
        <v>41</v>
      </c>
      <c r="X8" s="37" t="s">
        <v>41</v>
      </c>
      <c r="Y8" s="37" t="s">
        <v>41</v>
      </c>
      <c r="Z8" s="37" t="s">
        <v>41</v>
      </c>
      <c r="AA8" s="10" t="s">
        <v>42</v>
      </c>
      <c r="AB8" s="37" t="s">
        <v>41</v>
      </c>
      <c r="AC8" s="37" t="s">
        <v>41</v>
      </c>
    </row>
    <row r="9" spans="1:29" ht="27.75" customHeight="1">
      <c r="A9" s="11" t="s">
        <v>43</v>
      </c>
      <c r="B9" s="12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2">
        <v>14</v>
      </c>
      <c r="P9" s="12">
        <v>15</v>
      </c>
      <c r="Q9" s="12">
        <v>16</v>
      </c>
      <c r="R9" s="12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  <c r="AC9" s="13">
        <v>28</v>
      </c>
    </row>
    <row r="10" spans="1:29" s="1" customFormat="1" ht="38.25" customHeight="1">
      <c r="A10" s="157" t="s">
        <v>44</v>
      </c>
      <c r="B10" s="158">
        <f>'特困人员 (乡镇)'!B25</f>
        <v>905</v>
      </c>
      <c r="C10" s="158">
        <f>'特困人员 (乡镇)'!C25</f>
        <v>10</v>
      </c>
      <c r="D10" s="158">
        <f>'特困人员 (乡镇)'!D25</f>
        <v>23</v>
      </c>
      <c r="E10" s="158">
        <f>'特困人员 (乡镇)'!E25</f>
        <v>3</v>
      </c>
      <c r="F10" s="158">
        <f>'特困人员 (乡镇)'!F25</f>
        <v>3</v>
      </c>
      <c r="G10" s="158">
        <f>'特困人员 (乡镇)'!G25</f>
        <v>3</v>
      </c>
      <c r="H10" s="158">
        <f>'特困人员 (乡镇)'!H25</f>
        <v>3</v>
      </c>
      <c r="I10" s="158">
        <f>'特困人员 (乡镇)'!I25</f>
        <v>341</v>
      </c>
      <c r="J10" s="158">
        <f>'特困人员 (乡镇)'!J25</f>
        <v>255</v>
      </c>
      <c r="K10" s="158">
        <f>'特困人员 (乡镇)'!K25</f>
        <v>36</v>
      </c>
      <c r="L10" s="158">
        <f>'特困人员 (乡镇)'!L25</f>
        <v>71</v>
      </c>
      <c r="M10" s="158">
        <f>'特困人员 (乡镇)'!M25</f>
        <v>120</v>
      </c>
      <c r="N10" s="158">
        <f>'特困人员 (乡镇)'!N25</f>
        <v>37</v>
      </c>
      <c r="O10" s="158">
        <f>'特困人员 (乡镇)'!O25</f>
        <v>41</v>
      </c>
      <c r="P10" s="158">
        <f>'特困人员 (乡镇)'!P25</f>
        <v>587</v>
      </c>
      <c r="Q10" s="158">
        <f>'特困人员 (乡镇)'!Q25</f>
        <v>4</v>
      </c>
      <c r="R10" s="158">
        <f>'特困人员 (乡镇)'!R25</f>
        <v>457</v>
      </c>
      <c r="S10" s="158">
        <f>'特困人员 (乡镇)'!S25</f>
        <v>1592.9034</v>
      </c>
      <c r="T10" s="158">
        <f>'特困人员 (乡镇)'!T25</f>
        <v>1195.3184</v>
      </c>
      <c r="U10" s="158">
        <f>'特困人员 (乡镇)'!U25</f>
        <v>381.2431</v>
      </c>
      <c r="V10" s="158">
        <f>'特困人员 (乡镇)'!V25</f>
        <v>16.3419</v>
      </c>
      <c r="W10" s="158">
        <f>'特困人员 (乡镇)'!W25</f>
        <v>0</v>
      </c>
      <c r="X10" s="158">
        <f>'特困人员 (乡镇)'!X25</f>
        <v>141.05419999999998</v>
      </c>
      <c r="Y10" s="158">
        <f>'特困人员 (乡镇)'!Y25</f>
        <v>105.35749999999999</v>
      </c>
      <c r="Z10" s="158">
        <f>'特困人员 (乡镇)'!Z25</f>
        <v>35.6967</v>
      </c>
      <c r="AA10" s="158">
        <f>'特困人员 (乡镇)'!AA25</f>
        <v>1558.609944751381</v>
      </c>
      <c r="AB10" s="158">
        <f>'特困人员 (乡镇)'!AB25</f>
        <v>0</v>
      </c>
      <c r="AC10" s="158">
        <f>'特困人员 (乡镇)'!AC25</f>
        <v>0</v>
      </c>
    </row>
    <row r="11" spans="1:29" s="1" customFormat="1" ht="38.25" customHeight="1">
      <c r="A11" s="157"/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59"/>
      <c r="P11" s="159"/>
      <c r="Q11" s="159"/>
      <c r="R11" s="159"/>
      <c r="S11" s="158"/>
      <c r="T11" s="158"/>
      <c r="U11" s="158"/>
      <c r="V11" s="158"/>
      <c r="W11" s="158"/>
      <c r="X11" s="158"/>
      <c r="Y11" s="158"/>
      <c r="Z11" s="158"/>
      <c r="AA11" s="173"/>
      <c r="AB11" s="158"/>
      <c r="AC11" s="158"/>
    </row>
    <row r="12" spans="1:29" s="1" customFormat="1" ht="38.25" customHeight="1">
      <c r="A12" s="157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59"/>
      <c r="P12" s="159"/>
      <c r="Q12" s="159"/>
      <c r="R12" s="159"/>
      <c r="S12" s="158"/>
      <c r="T12" s="158"/>
      <c r="U12" s="158"/>
      <c r="V12" s="158"/>
      <c r="W12" s="158"/>
      <c r="X12" s="158"/>
      <c r="Y12" s="158"/>
      <c r="Z12" s="158"/>
      <c r="AA12" s="173"/>
      <c r="AB12" s="158"/>
      <c r="AC12" s="158"/>
    </row>
    <row r="13" spans="1:29" s="2" customFormat="1" ht="27" customHeight="1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71"/>
      <c r="T13" s="171"/>
      <c r="U13" s="171"/>
      <c r="V13" s="171"/>
      <c r="W13" s="171"/>
      <c r="X13" s="171"/>
      <c r="Y13" s="171"/>
      <c r="Z13" s="171"/>
      <c r="AA13" s="173"/>
      <c r="AB13" s="171"/>
      <c r="AC13" s="171"/>
    </row>
    <row r="14" spans="1:29" s="1" customFormat="1" ht="38.25" customHeight="1">
      <c r="A14" s="163"/>
      <c r="B14" s="159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5"/>
      <c r="P14" s="165"/>
      <c r="Q14" s="165"/>
      <c r="R14" s="165"/>
      <c r="S14" s="158"/>
      <c r="T14" s="52"/>
      <c r="U14" s="52"/>
      <c r="V14" s="52"/>
      <c r="W14" s="52"/>
      <c r="X14" s="158"/>
      <c r="Y14" s="52"/>
      <c r="Z14" s="52"/>
      <c r="AA14" s="173"/>
      <c r="AB14" s="158"/>
      <c r="AC14" s="158"/>
    </row>
    <row r="15" spans="1:29" s="1" customFormat="1" ht="38.25" customHeight="1">
      <c r="A15" s="157"/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59"/>
      <c r="P15" s="159"/>
      <c r="Q15" s="159"/>
      <c r="R15" s="172"/>
      <c r="S15" s="158"/>
      <c r="T15" s="158"/>
      <c r="U15" s="158"/>
      <c r="V15" s="158"/>
      <c r="W15" s="158"/>
      <c r="X15" s="158"/>
      <c r="Y15" s="158"/>
      <c r="Z15" s="158"/>
      <c r="AA15" s="173"/>
      <c r="AB15" s="158"/>
      <c r="AC15" s="158"/>
    </row>
    <row r="16" spans="1:29" s="1" customFormat="1" ht="38.25" customHeight="1">
      <c r="A16" s="163"/>
      <c r="B16" s="159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6"/>
      <c r="P16" s="166"/>
      <c r="Q16" s="166"/>
      <c r="R16" s="166"/>
      <c r="S16" s="158"/>
      <c r="T16" s="158"/>
      <c r="U16" s="158"/>
      <c r="V16" s="158"/>
      <c r="W16" s="158"/>
      <c r="X16" s="158"/>
      <c r="Y16" s="158"/>
      <c r="Z16" s="158"/>
      <c r="AA16" s="173"/>
      <c r="AB16" s="158"/>
      <c r="AC16" s="158"/>
    </row>
    <row r="17" spans="1:29" s="1" customFormat="1" ht="38.25" customHeight="1">
      <c r="A17" s="163"/>
      <c r="B17" s="165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5"/>
      <c r="P17" s="165"/>
      <c r="Q17" s="165"/>
      <c r="R17" s="165"/>
      <c r="S17" s="52"/>
      <c r="T17" s="52"/>
      <c r="U17" s="52"/>
      <c r="V17" s="158"/>
      <c r="W17" s="158"/>
      <c r="X17" s="52"/>
      <c r="Y17" s="158"/>
      <c r="Z17" s="52"/>
      <c r="AA17" s="173"/>
      <c r="AB17" s="158"/>
      <c r="AC17" s="158"/>
    </row>
    <row r="18" spans="1:29" s="1" customFormat="1" ht="30" customHeight="1">
      <c r="A18" s="166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73"/>
      <c r="AB18" s="158"/>
      <c r="AC18" s="158"/>
    </row>
    <row r="19" spans="1:29" s="1" customFormat="1" ht="38.25" customHeight="1">
      <c r="A19" s="157"/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59"/>
      <c r="P19" s="159"/>
      <c r="Q19" s="159"/>
      <c r="R19" s="159"/>
      <c r="S19" s="158"/>
      <c r="T19" s="158"/>
      <c r="U19" s="158"/>
      <c r="V19" s="158"/>
      <c r="W19" s="158"/>
      <c r="X19" s="158"/>
      <c r="Y19" s="158"/>
      <c r="Z19" s="158"/>
      <c r="AA19" s="173"/>
      <c r="AB19" s="158"/>
      <c r="AC19" s="158"/>
    </row>
    <row r="20" spans="1:29" s="1" customFormat="1" ht="38.25" customHeight="1">
      <c r="A20" s="157"/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73"/>
      <c r="AB20" s="158"/>
      <c r="AC20" s="158"/>
    </row>
    <row r="21" spans="1:29" s="1" customFormat="1" ht="38.25" customHeight="1">
      <c r="A21" s="157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8"/>
      <c r="T21" s="158"/>
      <c r="U21" s="158"/>
      <c r="V21" s="158"/>
      <c r="W21" s="158"/>
      <c r="X21" s="158"/>
      <c r="Y21" s="158"/>
      <c r="Z21" s="158"/>
      <c r="AA21" s="173"/>
      <c r="AB21" s="158"/>
      <c r="AC21" s="158"/>
    </row>
    <row r="22" spans="1:39" ht="38.25" customHeight="1">
      <c r="A22" s="167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0" ht="38.25" customHeight="1">
      <c r="A23" s="168" t="s">
        <v>82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74"/>
      <c r="S23" s="175"/>
      <c r="T23" s="175"/>
      <c r="U23" s="175"/>
      <c r="V23" s="175"/>
      <c r="W23" s="176"/>
      <c r="X23" s="175"/>
      <c r="Y23" s="175"/>
      <c r="Z23" s="175"/>
      <c r="AA23" s="176"/>
      <c r="AB23" s="176"/>
      <c r="AC23" s="176"/>
      <c r="AD23" s="177"/>
    </row>
    <row r="25" ht="15">
      <c r="D25" s="28"/>
    </row>
  </sheetData>
  <sheetProtection/>
  <mergeCells count="31">
    <mergeCell ref="A1:AA1"/>
    <mergeCell ref="A2:AA2"/>
    <mergeCell ref="AA3:AC3"/>
    <mergeCell ref="B4:R4"/>
    <mergeCell ref="S4:AA4"/>
    <mergeCell ref="C5:H5"/>
    <mergeCell ref="I5:N5"/>
    <mergeCell ref="O5:R5"/>
    <mergeCell ref="S5:W5"/>
    <mergeCell ref="X5:Z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5:AA7"/>
    <mergeCell ref="AB4:AB7"/>
    <mergeCell ref="AC4:AC7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7"/>
  <sheetViews>
    <sheetView zoomScaleSheetLayoutView="100" workbookViewId="0" topLeftCell="A1">
      <selection activeCell="U15" sqref="U15"/>
    </sheetView>
  </sheetViews>
  <sheetFormatPr defaultColWidth="9.00390625" defaultRowHeight="14.25"/>
  <cols>
    <col min="1" max="1" width="6.375" style="65" customWidth="1"/>
    <col min="2" max="3" width="5.25390625" style="63" customWidth="1"/>
    <col min="4" max="17" width="4.875" style="63" customWidth="1"/>
    <col min="18" max="21" width="3.75390625" style="63" customWidth="1"/>
    <col min="22" max="22" width="9.00390625" style="66" customWidth="1"/>
    <col min="23" max="23" width="7.875" style="66" customWidth="1"/>
    <col min="24" max="25" width="7.625" style="66" customWidth="1"/>
    <col min="26" max="26" width="5.375" style="66" customWidth="1"/>
    <col min="27" max="27" width="8.375" style="66" customWidth="1"/>
    <col min="28" max="28" width="7.875" style="66" customWidth="1"/>
    <col min="29" max="29" width="7.00390625" style="66" customWidth="1"/>
    <col min="30" max="30" width="7.375" style="66" customWidth="1"/>
    <col min="31" max="31" width="4.875" style="66" customWidth="1"/>
    <col min="32" max="32" width="6.25390625" style="63" customWidth="1"/>
  </cols>
  <sheetData>
    <row r="1" ht="19.5" customHeight="1">
      <c r="A1" s="67" t="s">
        <v>0</v>
      </c>
    </row>
    <row r="2" spans="1:32" ht="42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32" ht="27.7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</row>
    <row r="4" spans="1:48" ht="26.25" customHeight="1">
      <c r="A4" s="70" t="s">
        <v>9</v>
      </c>
      <c r="B4" s="71" t="s">
        <v>10</v>
      </c>
      <c r="C4" s="71" t="s">
        <v>11</v>
      </c>
      <c r="D4" s="71" t="s">
        <v>12</v>
      </c>
      <c r="E4" s="71"/>
      <c r="F4" s="71"/>
      <c r="G4" s="71"/>
      <c r="H4" s="71" t="s">
        <v>13</v>
      </c>
      <c r="I4" s="71"/>
      <c r="J4" s="71"/>
      <c r="K4" s="71"/>
      <c r="L4" s="71" t="s">
        <v>14</v>
      </c>
      <c r="M4" s="71"/>
      <c r="N4" s="71"/>
      <c r="O4" s="71"/>
      <c r="P4" s="71"/>
      <c r="Q4" s="71"/>
      <c r="R4" s="96" t="s">
        <v>15</v>
      </c>
      <c r="S4" s="97"/>
      <c r="T4" s="97"/>
      <c r="U4" s="98"/>
      <c r="V4" s="99" t="s">
        <v>51</v>
      </c>
      <c r="W4" s="112"/>
      <c r="X4" s="112"/>
      <c r="Y4" s="112"/>
      <c r="Z4" s="112"/>
      <c r="AA4" s="99" t="s">
        <v>17</v>
      </c>
      <c r="AB4" s="112"/>
      <c r="AC4" s="112"/>
      <c r="AD4" s="112"/>
      <c r="AE4" s="113"/>
      <c r="AF4" s="71" t="s">
        <v>18</v>
      </c>
      <c r="AH4" s="71" t="s">
        <v>10</v>
      </c>
      <c r="AI4" s="71" t="s">
        <v>11</v>
      </c>
      <c r="AJ4" s="99" t="s">
        <v>51</v>
      </c>
      <c r="AK4" s="102"/>
      <c r="AL4" s="102"/>
      <c r="AM4" s="102"/>
      <c r="AN4" s="102"/>
      <c r="AP4" s="71" t="s">
        <v>10</v>
      </c>
      <c r="AQ4" s="71" t="s">
        <v>11</v>
      </c>
      <c r="AR4" s="102" t="s">
        <v>51</v>
      </c>
      <c r="AS4" s="102"/>
      <c r="AT4" s="102"/>
      <c r="AU4" s="102"/>
      <c r="AV4" s="102"/>
    </row>
    <row r="5" spans="1:48" ht="35.25" customHeight="1">
      <c r="A5" s="73"/>
      <c r="B5" s="71"/>
      <c r="C5" s="71"/>
      <c r="D5" s="75" t="s">
        <v>19</v>
      </c>
      <c r="E5" s="75" t="s">
        <v>20</v>
      </c>
      <c r="F5" s="75" t="s">
        <v>21</v>
      </c>
      <c r="G5" s="75" t="s">
        <v>22</v>
      </c>
      <c r="H5" s="75" t="s">
        <v>23</v>
      </c>
      <c r="I5" s="75" t="s">
        <v>24</v>
      </c>
      <c r="J5" s="75" t="s">
        <v>25</v>
      </c>
      <c r="K5" s="75" t="s">
        <v>26</v>
      </c>
      <c r="L5" s="75" t="s">
        <v>27</v>
      </c>
      <c r="M5" s="75" t="s">
        <v>28</v>
      </c>
      <c r="N5" s="75" t="s">
        <v>29</v>
      </c>
      <c r="O5" s="75" t="s">
        <v>30</v>
      </c>
      <c r="P5" s="75" t="s">
        <v>31</v>
      </c>
      <c r="Q5" s="75" t="s">
        <v>32</v>
      </c>
      <c r="R5" s="100" t="s">
        <v>33</v>
      </c>
      <c r="S5" s="101"/>
      <c r="T5" s="100" t="s">
        <v>34</v>
      </c>
      <c r="U5" s="101"/>
      <c r="V5" s="102"/>
      <c r="W5" s="102" t="s">
        <v>35</v>
      </c>
      <c r="X5" s="102" t="s">
        <v>36</v>
      </c>
      <c r="Y5" s="102" t="s">
        <v>37</v>
      </c>
      <c r="Z5" s="99" t="s">
        <v>38</v>
      </c>
      <c r="AA5" s="102"/>
      <c r="AB5" s="102" t="s">
        <v>35</v>
      </c>
      <c r="AC5" s="102" t="s">
        <v>36</v>
      </c>
      <c r="AD5" s="102" t="s">
        <v>37</v>
      </c>
      <c r="AE5" s="99" t="s">
        <v>38</v>
      </c>
      <c r="AF5" s="71"/>
      <c r="AH5" s="71"/>
      <c r="AI5" s="71"/>
      <c r="AJ5" s="102"/>
      <c r="AK5" s="102" t="s">
        <v>35</v>
      </c>
      <c r="AL5" s="102" t="s">
        <v>36</v>
      </c>
      <c r="AM5" s="102" t="s">
        <v>37</v>
      </c>
      <c r="AN5" s="102" t="s">
        <v>38</v>
      </c>
      <c r="AP5" s="71"/>
      <c r="AQ5" s="71"/>
      <c r="AR5" s="102"/>
      <c r="AS5" s="102" t="s">
        <v>35</v>
      </c>
      <c r="AT5" s="102" t="s">
        <v>36</v>
      </c>
      <c r="AU5" s="102" t="s">
        <v>37</v>
      </c>
      <c r="AV5" s="102" t="s">
        <v>38</v>
      </c>
    </row>
    <row r="6" spans="1:48" ht="15.75" customHeight="1">
      <c r="A6" s="76"/>
      <c r="B6" s="71" t="s">
        <v>39</v>
      </c>
      <c r="C6" s="71" t="s">
        <v>40</v>
      </c>
      <c r="D6" s="71" t="s">
        <v>40</v>
      </c>
      <c r="E6" s="71" t="s">
        <v>40</v>
      </c>
      <c r="F6" s="71" t="s">
        <v>40</v>
      </c>
      <c r="G6" s="71" t="s">
        <v>40</v>
      </c>
      <c r="H6" s="71" t="s">
        <v>40</v>
      </c>
      <c r="I6" s="71" t="s">
        <v>40</v>
      </c>
      <c r="J6" s="71" t="s">
        <v>40</v>
      </c>
      <c r="K6" s="71" t="s">
        <v>40</v>
      </c>
      <c r="L6" s="71" t="s">
        <v>40</v>
      </c>
      <c r="M6" s="71" t="s">
        <v>40</v>
      </c>
      <c r="N6" s="71" t="s">
        <v>40</v>
      </c>
      <c r="O6" s="71" t="s">
        <v>40</v>
      </c>
      <c r="P6" s="71" t="s">
        <v>40</v>
      </c>
      <c r="Q6" s="71" t="s">
        <v>40</v>
      </c>
      <c r="R6" s="77" t="s">
        <v>39</v>
      </c>
      <c r="S6" s="77" t="s">
        <v>40</v>
      </c>
      <c r="T6" s="77" t="s">
        <v>39</v>
      </c>
      <c r="U6" s="77" t="s">
        <v>40</v>
      </c>
      <c r="V6" s="102" t="s">
        <v>41</v>
      </c>
      <c r="W6" s="102" t="s">
        <v>41</v>
      </c>
      <c r="X6" s="102" t="s">
        <v>41</v>
      </c>
      <c r="Y6" s="102" t="s">
        <v>41</v>
      </c>
      <c r="Z6" s="102" t="s">
        <v>41</v>
      </c>
      <c r="AA6" s="102" t="s">
        <v>41</v>
      </c>
      <c r="AB6" s="102" t="s">
        <v>41</v>
      </c>
      <c r="AC6" s="102" t="s">
        <v>41</v>
      </c>
      <c r="AD6" s="102" t="s">
        <v>41</v>
      </c>
      <c r="AE6" s="102" t="s">
        <v>41</v>
      </c>
      <c r="AF6" s="71" t="s">
        <v>42</v>
      </c>
      <c r="AH6" s="71" t="s">
        <v>39</v>
      </c>
      <c r="AI6" s="71" t="s">
        <v>40</v>
      </c>
      <c r="AJ6" s="102" t="s">
        <v>41</v>
      </c>
      <c r="AK6" s="102" t="s">
        <v>41</v>
      </c>
      <c r="AL6" s="102" t="s">
        <v>41</v>
      </c>
      <c r="AM6" s="102" t="s">
        <v>41</v>
      </c>
      <c r="AN6" s="102" t="s">
        <v>41</v>
      </c>
      <c r="AP6" s="71" t="s">
        <v>39</v>
      </c>
      <c r="AQ6" s="71" t="s">
        <v>40</v>
      </c>
      <c r="AR6" s="102" t="s">
        <v>41</v>
      </c>
      <c r="AS6" s="102" t="s">
        <v>41</v>
      </c>
      <c r="AT6" s="102" t="s">
        <v>41</v>
      </c>
      <c r="AU6" s="102" t="s">
        <v>41</v>
      </c>
      <c r="AV6" s="102" t="s">
        <v>41</v>
      </c>
    </row>
    <row r="7" spans="1:48" ht="14.25" customHeight="1">
      <c r="A7" s="71" t="s">
        <v>43</v>
      </c>
      <c r="B7" s="71">
        <v>1</v>
      </c>
      <c r="C7" s="71">
        <v>2</v>
      </c>
      <c r="D7" s="71">
        <v>5</v>
      </c>
      <c r="E7" s="71">
        <v>6</v>
      </c>
      <c r="F7" s="71">
        <v>7</v>
      </c>
      <c r="G7" s="71">
        <v>8</v>
      </c>
      <c r="H7" s="71">
        <v>9</v>
      </c>
      <c r="I7" s="71">
        <v>10</v>
      </c>
      <c r="J7" s="71">
        <v>11</v>
      </c>
      <c r="K7" s="71">
        <v>12</v>
      </c>
      <c r="L7" s="71">
        <v>13</v>
      </c>
      <c r="M7" s="71">
        <v>14</v>
      </c>
      <c r="N7" s="71">
        <v>15</v>
      </c>
      <c r="O7" s="71">
        <v>16</v>
      </c>
      <c r="P7" s="71">
        <v>17</v>
      </c>
      <c r="Q7" s="71">
        <v>18</v>
      </c>
      <c r="R7" s="71">
        <v>19</v>
      </c>
      <c r="S7" s="71">
        <v>20</v>
      </c>
      <c r="T7" s="71">
        <v>21</v>
      </c>
      <c r="U7" s="71">
        <v>22</v>
      </c>
      <c r="V7" s="71">
        <v>23</v>
      </c>
      <c r="W7" s="71">
        <v>24</v>
      </c>
      <c r="X7" s="71">
        <v>25</v>
      </c>
      <c r="Y7" s="71">
        <v>26</v>
      </c>
      <c r="Z7" s="71">
        <v>27</v>
      </c>
      <c r="AA7" s="71">
        <v>28</v>
      </c>
      <c r="AB7" s="71">
        <v>29</v>
      </c>
      <c r="AC7" s="71">
        <v>30</v>
      </c>
      <c r="AD7" s="71">
        <v>31</v>
      </c>
      <c r="AE7" s="71">
        <v>32</v>
      </c>
      <c r="AF7" s="71">
        <v>33</v>
      </c>
      <c r="AH7" s="71">
        <v>1</v>
      </c>
      <c r="AI7" s="71">
        <v>2</v>
      </c>
      <c r="AJ7" s="71">
        <v>23</v>
      </c>
      <c r="AK7" s="71">
        <v>24</v>
      </c>
      <c r="AL7" s="71">
        <v>25</v>
      </c>
      <c r="AM7" s="71">
        <v>26</v>
      </c>
      <c r="AN7" s="71">
        <v>27</v>
      </c>
      <c r="AP7" s="71">
        <v>1</v>
      </c>
      <c r="AQ7" s="71">
        <v>2</v>
      </c>
      <c r="AR7" s="71">
        <v>23</v>
      </c>
      <c r="AS7" s="71">
        <v>24</v>
      </c>
      <c r="AT7" s="71">
        <v>25</v>
      </c>
      <c r="AU7" s="71">
        <v>26</v>
      </c>
      <c r="AV7" s="71">
        <v>27</v>
      </c>
    </row>
    <row r="8" spans="1:48" ht="25.5" customHeight="1">
      <c r="A8" s="71" t="s">
        <v>83</v>
      </c>
      <c r="B8" s="132">
        <v>123</v>
      </c>
      <c r="C8" s="132">
        <v>186</v>
      </c>
      <c r="D8" s="132">
        <v>74</v>
      </c>
      <c r="E8" s="132">
        <v>26</v>
      </c>
      <c r="F8" s="132">
        <v>30</v>
      </c>
      <c r="G8" s="133">
        <v>90</v>
      </c>
      <c r="H8" s="134">
        <v>32</v>
      </c>
      <c r="I8" s="134">
        <v>38</v>
      </c>
      <c r="J8" s="134">
        <v>47</v>
      </c>
      <c r="K8" s="134">
        <v>69</v>
      </c>
      <c r="L8" s="134">
        <v>47</v>
      </c>
      <c r="M8" s="134">
        <v>104</v>
      </c>
      <c r="N8" s="134">
        <v>0</v>
      </c>
      <c r="O8" s="134">
        <v>0</v>
      </c>
      <c r="P8" s="134">
        <v>21</v>
      </c>
      <c r="Q8" s="134">
        <v>14</v>
      </c>
      <c r="R8" s="134">
        <v>2</v>
      </c>
      <c r="S8" s="134">
        <v>3</v>
      </c>
      <c r="T8" s="134">
        <v>2</v>
      </c>
      <c r="U8" s="134">
        <v>5</v>
      </c>
      <c r="V8" s="132">
        <v>134.2182</v>
      </c>
      <c r="W8" s="132">
        <v>134.0482</v>
      </c>
      <c r="X8" s="132">
        <v>0</v>
      </c>
      <c r="Y8" s="132">
        <v>0.17</v>
      </c>
      <c r="Z8" s="132">
        <v>0</v>
      </c>
      <c r="AA8" s="132">
        <v>10.4823</v>
      </c>
      <c r="AB8" s="132">
        <v>10.4723</v>
      </c>
      <c r="AC8" s="132">
        <v>0</v>
      </c>
      <c r="AD8" s="132">
        <v>0.01</v>
      </c>
      <c r="AE8" s="132">
        <v>0</v>
      </c>
      <c r="AF8" s="132">
        <v>563</v>
      </c>
      <c r="AH8" s="137">
        <v>123</v>
      </c>
      <c r="AI8" s="137">
        <v>188</v>
      </c>
      <c r="AJ8" s="146">
        <v>123.7359</v>
      </c>
      <c r="AK8" s="146">
        <v>123.5759</v>
      </c>
      <c r="AL8" s="146">
        <v>0</v>
      </c>
      <c r="AM8" s="146">
        <v>0.16</v>
      </c>
      <c r="AN8" s="146">
        <v>0</v>
      </c>
      <c r="AP8" s="130">
        <f aca="true" t="shared" si="0" ref="AP8:AP15">AH8+R8-T8-B8</f>
        <v>0</v>
      </c>
      <c r="AQ8" s="130">
        <f aca="true" t="shared" si="1" ref="AQ8:AQ15">AI8+S8-U8-C8</f>
        <v>0</v>
      </c>
      <c r="AR8" s="130">
        <f aca="true" t="shared" si="2" ref="AR8:AR15">AJ8+AA8-V8</f>
        <v>0</v>
      </c>
      <c r="AS8" s="130">
        <f aca="true" t="shared" si="3" ref="AS8:AU8">AB8+AK8-W8</f>
        <v>0</v>
      </c>
      <c r="AT8" s="130">
        <f t="shared" si="3"/>
        <v>0</v>
      </c>
      <c r="AU8" s="130">
        <f t="shared" si="3"/>
        <v>0</v>
      </c>
      <c r="AV8" s="130">
        <f aca="true" t="shared" si="4" ref="AV8:AV15">AN8-Z8</f>
        <v>0</v>
      </c>
    </row>
    <row r="9" spans="1:48" s="63" customFormat="1" ht="25.5" customHeight="1">
      <c r="A9" s="135" t="s">
        <v>84</v>
      </c>
      <c r="B9" s="136">
        <v>22</v>
      </c>
      <c r="C9" s="136">
        <v>38</v>
      </c>
      <c r="D9" s="136">
        <v>12</v>
      </c>
      <c r="E9" s="136">
        <v>2</v>
      </c>
      <c r="F9" s="136">
        <v>9</v>
      </c>
      <c r="G9" s="137">
        <v>17</v>
      </c>
      <c r="H9" s="138">
        <v>7</v>
      </c>
      <c r="I9" s="137">
        <v>6</v>
      </c>
      <c r="J9" s="137">
        <v>11</v>
      </c>
      <c r="K9" s="137">
        <v>14</v>
      </c>
      <c r="L9" s="137">
        <v>9</v>
      </c>
      <c r="M9" s="137">
        <v>22</v>
      </c>
      <c r="N9" s="137"/>
      <c r="O9" s="137"/>
      <c r="P9" s="137">
        <v>7</v>
      </c>
      <c r="Q9" s="144"/>
      <c r="R9" s="144"/>
      <c r="S9" s="144"/>
      <c r="T9" s="144"/>
      <c r="U9" s="144"/>
      <c r="V9" s="145">
        <v>22.6608</v>
      </c>
      <c r="W9" s="146">
        <v>22.6608</v>
      </c>
      <c r="X9" s="145"/>
      <c r="Y9" s="145"/>
      <c r="Z9" s="145"/>
      <c r="AA9" s="145">
        <v>2.0047</v>
      </c>
      <c r="AB9" s="145">
        <v>2.0047</v>
      </c>
      <c r="AC9" s="145"/>
      <c r="AD9" s="145"/>
      <c r="AE9" s="145"/>
      <c r="AF9" s="145"/>
      <c r="AH9" s="137">
        <v>22</v>
      </c>
      <c r="AI9" s="137">
        <v>38</v>
      </c>
      <c r="AJ9" s="146">
        <v>20.6561</v>
      </c>
      <c r="AK9" s="146">
        <v>20.6561</v>
      </c>
      <c r="AL9" s="146"/>
      <c r="AM9" s="146"/>
      <c r="AN9" s="146"/>
      <c r="AP9" s="130">
        <f t="shared" si="0"/>
        <v>0</v>
      </c>
      <c r="AQ9" s="130">
        <f t="shared" si="1"/>
        <v>0</v>
      </c>
      <c r="AR9" s="130">
        <f t="shared" si="2"/>
        <v>0</v>
      </c>
      <c r="AS9" s="130">
        <f aca="true" t="shared" si="5" ref="AS9:AU9">AB9+AK9-W9</f>
        <v>0</v>
      </c>
      <c r="AT9" s="130">
        <f t="shared" si="5"/>
        <v>0</v>
      </c>
      <c r="AU9" s="130">
        <f t="shared" si="5"/>
        <v>0</v>
      </c>
      <c r="AV9" s="130">
        <f t="shared" si="4"/>
        <v>0</v>
      </c>
    </row>
    <row r="10" spans="1:48" s="63" customFormat="1" ht="25.5" customHeight="1">
      <c r="A10" s="135" t="s">
        <v>85</v>
      </c>
      <c r="B10" s="136">
        <v>1</v>
      </c>
      <c r="C10" s="136">
        <v>1</v>
      </c>
      <c r="D10" s="136">
        <v>1</v>
      </c>
      <c r="E10" s="136"/>
      <c r="F10" s="136"/>
      <c r="G10" s="137">
        <v>1</v>
      </c>
      <c r="H10" s="137"/>
      <c r="I10" s="137">
        <v>1</v>
      </c>
      <c r="J10" s="137"/>
      <c r="K10" s="137"/>
      <c r="L10" s="137"/>
      <c r="M10" s="137">
        <v>1</v>
      </c>
      <c r="N10" s="137"/>
      <c r="O10" s="137"/>
      <c r="P10" s="137"/>
      <c r="Q10" s="144"/>
      <c r="R10" s="144"/>
      <c r="S10" s="144"/>
      <c r="T10" s="144"/>
      <c r="U10" s="144"/>
      <c r="V10" s="146">
        <v>0.8651999999999999</v>
      </c>
      <c r="W10" s="146">
        <v>0.8651999999999999</v>
      </c>
      <c r="X10" s="145">
        <v>0</v>
      </c>
      <c r="Y10" s="145">
        <v>0</v>
      </c>
      <c r="Z10" s="145">
        <v>0</v>
      </c>
      <c r="AA10" s="145">
        <v>0.0748</v>
      </c>
      <c r="AB10" s="145">
        <v>0.0748</v>
      </c>
      <c r="AC10" s="145">
        <v>0</v>
      </c>
      <c r="AD10" s="145">
        <v>0</v>
      </c>
      <c r="AE10" s="145">
        <v>0</v>
      </c>
      <c r="AF10" s="145">
        <v>748</v>
      </c>
      <c r="AH10" s="137">
        <v>1</v>
      </c>
      <c r="AI10" s="137">
        <v>1</v>
      </c>
      <c r="AJ10" s="146">
        <v>0.7903999999999999</v>
      </c>
      <c r="AK10" s="146">
        <v>0.7903999999999999</v>
      </c>
      <c r="AL10" s="146">
        <v>0</v>
      </c>
      <c r="AM10" s="146">
        <v>0</v>
      </c>
      <c r="AN10" s="146">
        <v>0</v>
      </c>
      <c r="AP10" s="130">
        <f t="shared" si="0"/>
        <v>0</v>
      </c>
      <c r="AQ10" s="130">
        <f t="shared" si="1"/>
        <v>0</v>
      </c>
      <c r="AR10" s="130">
        <f t="shared" si="2"/>
        <v>0</v>
      </c>
      <c r="AS10" s="130">
        <f aca="true" t="shared" si="6" ref="AS10:AU10">AB10+AK10-W10</f>
        <v>0</v>
      </c>
      <c r="AT10" s="130">
        <f t="shared" si="6"/>
        <v>0</v>
      </c>
      <c r="AU10" s="130">
        <f t="shared" si="6"/>
        <v>0</v>
      </c>
      <c r="AV10" s="130">
        <f t="shared" si="4"/>
        <v>0</v>
      </c>
    </row>
    <row r="11" spans="1:48" s="63" customFormat="1" ht="25.5" customHeight="1">
      <c r="A11" s="135" t="s">
        <v>86</v>
      </c>
      <c r="B11" s="139">
        <v>20</v>
      </c>
      <c r="C11" s="139">
        <v>35</v>
      </c>
      <c r="D11" s="139">
        <v>19</v>
      </c>
      <c r="E11" s="139">
        <v>3</v>
      </c>
      <c r="F11" s="139">
        <v>5</v>
      </c>
      <c r="G11" s="138">
        <v>13</v>
      </c>
      <c r="H11" s="138">
        <v>8</v>
      </c>
      <c r="I11" s="138">
        <v>8</v>
      </c>
      <c r="J11" s="138">
        <v>7</v>
      </c>
      <c r="K11" s="138">
        <v>12</v>
      </c>
      <c r="L11" s="138">
        <v>9</v>
      </c>
      <c r="M11" s="138">
        <v>14</v>
      </c>
      <c r="N11" s="138">
        <v>0</v>
      </c>
      <c r="O11" s="138">
        <v>0</v>
      </c>
      <c r="P11" s="138">
        <v>12</v>
      </c>
      <c r="Q11" s="138">
        <v>0</v>
      </c>
      <c r="R11" s="138">
        <v>0</v>
      </c>
      <c r="S11" s="138">
        <v>0</v>
      </c>
      <c r="T11" s="138">
        <v>1</v>
      </c>
      <c r="U11" s="138">
        <v>2</v>
      </c>
      <c r="V11" s="147">
        <v>21.6837</v>
      </c>
      <c r="W11" s="147">
        <v>21.6837</v>
      </c>
      <c r="X11" s="147">
        <v>0</v>
      </c>
      <c r="Y11" s="147">
        <v>0</v>
      </c>
      <c r="Z11" s="147">
        <v>0</v>
      </c>
      <c r="AA11" s="147">
        <v>1.8462</v>
      </c>
      <c r="AB11" s="147">
        <v>1.8462</v>
      </c>
      <c r="AC11" s="147">
        <v>0</v>
      </c>
      <c r="AD11" s="147">
        <v>0</v>
      </c>
      <c r="AE11" s="147">
        <v>0</v>
      </c>
      <c r="AF11" s="147">
        <v>527.4857142857143</v>
      </c>
      <c r="AH11" s="146">
        <v>21</v>
      </c>
      <c r="AI11" s="146">
        <v>37</v>
      </c>
      <c r="AJ11" s="146">
        <v>19.8375</v>
      </c>
      <c r="AK11" s="146">
        <v>19.8375</v>
      </c>
      <c r="AL11" s="146">
        <v>0</v>
      </c>
      <c r="AM11" s="146">
        <v>0</v>
      </c>
      <c r="AN11" s="146">
        <v>0</v>
      </c>
      <c r="AP11" s="130">
        <f t="shared" si="0"/>
        <v>0</v>
      </c>
      <c r="AQ11" s="130">
        <f t="shared" si="1"/>
        <v>0</v>
      </c>
      <c r="AR11" s="130">
        <f t="shared" si="2"/>
        <v>0</v>
      </c>
      <c r="AS11" s="130">
        <f aca="true" t="shared" si="7" ref="AS11:AU11">AB11+AK11-W11</f>
        <v>0</v>
      </c>
      <c r="AT11" s="130">
        <f t="shared" si="7"/>
        <v>0</v>
      </c>
      <c r="AU11" s="130">
        <f t="shared" si="7"/>
        <v>0</v>
      </c>
      <c r="AV11" s="130">
        <f t="shared" si="4"/>
        <v>0</v>
      </c>
    </row>
    <row r="12" spans="1:48" s="63" customFormat="1" ht="25.5" customHeight="1">
      <c r="A12" s="140" t="s">
        <v>87</v>
      </c>
      <c r="B12" s="136">
        <v>3</v>
      </c>
      <c r="C12" s="136">
        <v>5</v>
      </c>
      <c r="D12" s="136">
        <v>3</v>
      </c>
      <c r="E12" s="136">
        <v>1</v>
      </c>
      <c r="F12" s="136">
        <v>0</v>
      </c>
      <c r="G12" s="136">
        <v>1</v>
      </c>
      <c r="H12" s="136"/>
      <c r="I12" s="136">
        <v>1</v>
      </c>
      <c r="J12" s="136">
        <v>2</v>
      </c>
      <c r="K12" s="136">
        <v>2</v>
      </c>
      <c r="L12" s="136">
        <v>4</v>
      </c>
      <c r="M12" s="136"/>
      <c r="N12" s="136"/>
      <c r="O12" s="136"/>
      <c r="P12" s="136">
        <v>1</v>
      </c>
      <c r="Q12" s="148"/>
      <c r="R12" s="148">
        <v>0</v>
      </c>
      <c r="S12" s="148">
        <v>0</v>
      </c>
      <c r="T12" s="148">
        <v>0</v>
      </c>
      <c r="U12" s="149">
        <v>1</v>
      </c>
      <c r="V12" s="146">
        <v>4.0873</v>
      </c>
      <c r="W12" s="147">
        <v>4.0873</v>
      </c>
      <c r="X12" s="150"/>
      <c r="Y12" s="150"/>
      <c r="Z12" s="150"/>
      <c r="AA12" s="145">
        <v>0.2995</v>
      </c>
      <c r="AB12" s="145">
        <v>0.2995</v>
      </c>
      <c r="AC12" s="150"/>
      <c r="AD12" s="150"/>
      <c r="AE12" s="150"/>
      <c r="AF12" s="145"/>
      <c r="AH12" s="137">
        <v>3</v>
      </c>
      <c r="AI12" s="137">
        <v>6</v>
      </c>
      <c r="AJ12" s="146">
        <v>3.7878</v>
      </c>
      <c r="AK12" s="153">
        <v>3.7878</v>
      </c>
      <c r="AL12" s="153"/>
      <c r="AM12" s="153"/>
      <c r="AN12" s="153"/>
      <c r="AP12" s="130">
        <f t="shared" si="0"/>
        <v>0</v>
      </c>
      <c r="AQ12" s="130">
        <f t="shared" si="1"/>
        <v>0</v>
      </c>
      <c r="AR12" s="130">
        <f t="shared" si="2"/>
        <v>0</v>
      </c>
      <c r="AS12" s="130">
        <f aca="true" t="shared" si="8" ref="AS12:AU12">AB12+AK12-W12</f>
        <v>0</v>
      </c>
      <c r="AT12" s="130">
        <f t="shared" si="8"/>
        <v>0</v>
      </c>
      <c r="AU12" s="130">
        <f t="shared" si="8"/>
        <v>0</v>
      </c>
      <c r="AV12" s="130">
        <f t="shared" si="4"/>
        <v>0</v>
      </c>
    </row>
    <row r="13" spans="1:48" s="63" customFormat="1" ht="25.5" customHeight="1">
      <c r="A13" s="141" t="s">
        <v>88</v>
      </c>
      <c r="B13" s="136">
        <v>0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45">
        <v>0.4164</v>
      </c>
      <c r="W13" s="145">
        <v>0.4164</v>
      </c>
      <c r="X13" s="145">
        <v>0</v>
      </c>
      <c r="Y13" s="145">
        <v>0</v>
      </c>
      <c r="Z13" s="145">
        <v>0</v>
      </c>
      <c r="AA13" s="145">
        <v>0</v>
      </c>
      <c r="AB13" s="145">
        <v>0</v>
      </c>
      <c r="AC13" s="145">
        <v>0</v>
      </c>
      <c r="AD13" s="145">
        <v>0</v>
      </c>
      <c r="AE13" s="145">
        <v>0</v>
      </c>
      <c r="AF13" s="145"/>
      <c r="AH13" s="137">
        <v>0</v>
      </c>
      <c r="AI13" s="137">
        <v>0</v>
      </c>
      <c r="AJ13" s="146">
        <v>0.4164</v>
      </c>
      <c r="AK13" s="146">
        <v>0.4164</v>
      </c>
      <c r="AL13" s="146">
        <v>0</v>
      </c>
      <c r="AM13" s="146">
        <v>0</v>
      </c>
      <c r="AN13" s="146">
        <v>0</v>
      </c>
      <c r="AP13" s="130">
        <f t="shared" si="0"/>
        <v>0</v>
      </c>
      <c r="AQ13" s="130">
        <f t="shared" si="1"/>
        <v>0</v>
      </c>
      <c r="AR13" s="130">
        <f t="shared" si="2"/>
        <v>0</v>
      </c>
      <c r="AS13" s="130">
        <f aca="true" t="shared" si="9" ref="AS13:AU13">AB13+AK13-W13</f>
        <v>0</v>
      </c>
      <c r="AT13" s="130">
        <f t="shared" si="9"/>
        <v>0</v>
      </c>
      <c r="AU13" s="130">
        <f t="shared" si="9"/>
        <v>0</v>
      </c>
      <c r="AV13" s="130">
        <f t="shared" si="4"/>
        <v>0</v>
      </c>
    </row>
    <row r="14" spans="1:48" s="63" customFormat="1" ht="25.5" customHeight="1">
      <c r="A14" s="135" t="s">
        <v>89</v>
      </c>
      <c r="B14" s="136">
        <v>14</v>
      </c>
      <c r="C14" s="136">
        <v>19</v>
      </c>
      <c r="D14" s="136">
        <v>7</v>
      </c>
      <c r="E14" s="136">
        <v>5</v>
      </c>
      <c r="F14" s="136">
        <v>3</v>
      </c>
      <c r="G14" s="136">
        <v>10</v>
      </c>
      <c r="H14" s="136"/>
      <c r="I14" s="143">
        <v>3</v>
      </c>
      <c r="J14" s="143">
        <v>6</v>
      </c>
      <c r="K14" s="143">
        <v>10</v>
      </c>
      <c r="L14" s="136">
        <v>1</v>
      </c>
      <c r="M14" s="136">
        <v>10</v>
      </c>
      <c r="N14" s="136"/>
      <c r="O14" s="136"/>
      <c r="P14" s="136">
        <v>8</v>
      </c>
      <c r="Q14" s="136"/>
      <c r="R14" s="137"/>
      <c r="S14" s="137"/>
      <c r="T14" s="137"/>
      <c r="U14" s="137"/>
      <c r="V14" s="151">
        <v>14.3747</v>
      </c>
      <c r="W14" s="151">
        <v>14.3747</v>
      </c>
      <c r="X14" s="145"/>
      <c r="Y14" s="145"/>
      <c r="Z14" s="145"/>
      <c r="AA14" s="145">
        <v>1.2191</v>
      </c>
      <c r="AB14" s="145">
        <v>1.2191</v>
      </c>
      <c r="AC14" s="152"/>
      <c r="AD14" s="145"/>
      <c r="AE14" s="145"/>
      <c r="AF14" s="145"/>
      <c r="AH14" s="137">
        <v>14</v>
      </c>
      <c r="AI14" s="137">
        <v>19</v>
      </c>
      <c r="AJ14" s="146">
        <v>13.1556</v>
      </c>
      <c r="AK14" s="146">
        <v>13.1556</v>
      </c>
      <c r="AL14" s="146"/>
      <c r="AM14" s="146"/>
      <c r="AN14" s="146"/>
      <c r="AP14" s="130">
        <f t="shared" si="0"/>
        <v>0</v>
      </c>
      <c r="AQ14" s="130">
        <f t="shared" si="1"/>
        <v>0</v>
      </c>
      <c r="AR14" s="130">
        <f t="shared" si="2"/>
        <v>0</v>
      </c>
      <c r="AS14" s="130">
        <f aca="true" t="shared" si="10" ref="AS14:AU14">AB14+AK14-W14</f>
        <v>0</v>
      </c>
      <c r="AT14" s="130">
        <f t="shared" si="10"/>
        <v>0</v>
      </c>
      <c r="AU14" s="130">
        <f t="shared" si="10"/>
        <v>0</v>
      </c>
      <c r="AV14" s="130">
        <f t="shared" si="4"/>
        <v>0</v>
      </c>
    </row>
    <row r="15" spans="1:48" s="63" customFormat="1" ht="25.5" customHeight="1">
      <c r="A15" s="141" t="s">
        <v>90</v>
      </c>
      <c r="B15" s="136">
        <v>1</v>
      </c>
      <c r="C15" s="136">
        <v>1</v>
      </c>
      <c r="D15" s="136">
        <v>1</v>
      </c>
      <c r="E15" s="136">
        <v>1</v>
      </c>
      <c r="F15" s="136">
        <v>0</v>
      </c>
      <c r="G15" s="136">
        <v>0</v>
      </c>
      <c r="H15" s="136">
        <v>0</v>
      </c>
      <c r="I15" s="143">
        <v>0</v>
      </c>
      <c r="J15" s="143">
        <v>1</v>
      </c>
      <c r="K15" s="143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1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45">
        <v>0.6912</v>
      </c>
      <c r="W15" s="145">
        <v>0.6912</v>
      </c>
      <c r="X15" s="145">
        <v>0</v>
      </c>
      <c r="Y15" s="145">
        <v>0</v>
      </c>
      <c r="Z15" s="145">
        <v>0</v>
      </c>
      <c r="AA15" s="145">
        <v>0.0599</v>
      </c>
      <c r="AB15" s="145">
        <v>0.0599</v>
      </c>
      <c r="AC15" s="145">
        <v>0</v>
      </c>
      <c r="AD15" s="145">
        <v>0</v>
      </c>
      <c r="AE15" s="145">
        <v>0</v>
      </c>
      <c r="AF15" s="145"/>
      <c r="AH15" s="146">
        <v>1</v>
      </c>
      <c r="AI15" s="146">
        <v>1</v>
      </c>
      <c r="AJ15" s="146">
        <v>0.6313</v>
      </c>
      <c r="AK15" s="146">
        <v>0.6313</v>
      </c>
      <c r="AL15" s="146">
        <v>0</v>
      </c>
      <c r="AM15" s="146">
        <v>0</v>
      </c>
      <c r="AN15" s="146">
        <v>0</v>
      </c>
      <c r="AP15" s="130">
        <f t="shared" si="0"/>
        <v>0</v>
      </c>
      <c r="AQ15" s="130">
        <f t="shared" si="1"/>
        <v>0</v>
      </c>
      <c r="AR15" s="130">
        <f t="shared" si="2"/>
        <v>0</v>
      </c>
      <c r="AS15" s="130">
        <f aca="true" t="shared" si="11" ref="AS15:AU15">AB15+AK15-W15</f>
        <v>0</v>
      </c>
      <c r="AT15" s="130">
        <f t="shared" si="11"/>
        <v>0</v>
      </c>
      <c r="AU15" s="130">
        <f t="shared" si="11"/>
        <v>0</v>
      </c>
      <c r="AV15" s="130">
        <f t="shared" si="4"/>
        <v>0</v>
      </c>
    </row>
    <row r="16" spans="1:48" s="63" customFormat="1" ht="25.5" customHeight="1">
      <c r="A16" s="141" t="s">
        <v>91</v>
      </c>
      <c r="B16" s="71">
        <f>SUM(B8:B15)</f>
        <v>184</v>
      </c>
      <c r="C16" s="71">
        <f aca="true" t="shared" si="12" ref="C16:AF16">SUM(C8:C15)</f>
        <v>285</v>
      </c>
      <c r="D16" s="71">
        <f t="shared" si="12"/>
        <v>117</v>
      </c>
      <c r="E16" s="71">
        <f t="shared" si="12"/>
        <v>38</v>
      </c>
      <c r="F16" s="71">
        <f t="shared" si="12"/>
        <v>47</v>
      </c>
      <c r="G16" s="71">
        <f t="shared" si="12"/>
        <v>132</v>
      </c>
      <c r="H16" s="71">
        <f t="shared" si="12"/>
        <v>47</v>
      </c>
      <c r="I16" s="71">
        <f t="shared" si="12"/>
        <v>57</v>
      </c>
      <c r="J16" s="71">
        <f t="shared" si="12"/>
        <v>74</v>
      </c>
      <c r="K16" s="71">
        <f t="shared" si="12"/>
        <v>107</v>
      </c>
      <c r="L16" s="71">
        <f t="shared" si="12"/>
        <v>70</v>
      </c>
      <c r="M16" s="71">
        <f t="shared" si="12"/>
        <v>151</v>
      </c>
      <c r="N16" s="71">
        <f t="shared" si="12"/>
        <v>0</v>
      </c>
      <c r="O16" s="71">
        <f t="shared" si="12"/>
        <v>0</v>
      </c>
      <c r="P16" s="71">
        <f t="shared" si="12"/>
        <v>50</v>
      </c>
      <c r="Q16" s="71">
        <f t="shared" si="12"/>
        <v>14</v>
      </c>
      <c r="R16" s="71">
        <f t="shared" si="12"/>
        <v>2</v>
      </c>
      <c r="S16" s="71">
        <f t="shared" si="12"/>
        <v>3</v>
      </c>
      <c r="T16" s="71">
        <f t="shared" si="12"/>
        <v>3</v>
      </c>
      <c r="U16" s="71">
        <f t="shared" si="12"/>
        <v>8</v>
      </c>
      <c r="V16" s="71">
        <f t="shared" si="12"/>
        <v>198.99749999999997</v>
      </c>
      <c r="W16" s="71">
        <f t="shared" si="12"/>
        <v>198.82750000000001</v>
      </c>
      <c r="X16" s="71">
        <f t="shared" si="12"/>
        <v>0</v>
      </c>
      <c r="Y16" s="71">
        <f t="shared" si="12"/>
        <v>0.17</v>
      </c>
      <c r="Z16" s="71">
        <f t="shared" si="12"/>
        <v>0</v>
      </c>
      <c r="AA16" s="71">
        <f t="shared" si="12"/>
        <v>15.986500000000001</v>
      </c>
      <c r="AB16" s="71">
        <f t="shared" si="12"/>
        <v>15.9765</v>
      </c>
      <c r="AC16" s="71">
        <f t="shared" si="12"/>
        <v>0</v>
      </c>
      <c r="AD16" s="71">
        <f t="shared" si="12"/>
        <v>0.01</v>
      </c>
      <c r="AE16" s="71">
        <f t="shared" si="12"/>
        <v>0</v>
      </c>
      <c r="AF16" s="145">
        <f>AA16/C16*10000</f>
        <v>560.9298245614035</v>
      </c>
      <c r="AH16" s="71">
        <v>185</v>
      </c>
      <c r="AI16" s="71">
        <v>290</v>
      </c>
      <c r="AJ16" s="154">
        <v>183.01100000000002</v>
      </c>
      <c r="AK16" s="154">
        <v>182.85100000000003</v>
      </c>
      <c r="AL16" s="154">
        <v>0</v>
      </c>
      <c r="AM16" s="154">
        <v>0.16</v>
      </c>
      <c r="AN16" s="154">
        <v>0</v>
      </c>
      <c r="AP16" s="130">
        <f aca="true" t="shared" si="13" ref="AP16:AV16">SUM(AP8:AP15)</f>
        <v>0</v>
      </c>
      <c r="AQ16" s="130">
        <f t="shared" si="13"/>
        <v>0</v>
      </c>
      <c r="AR16" s="130">
        <f t="shared" si="13"/>
        <v>0</v>
      </c>
      <c r="AS16" s="130">
        <f t="shared" si="13"/>
        <v>0</v>
      </c>
      <c r="AT16" s="130">
        <f t="shared" si="13"/>
        <v>0</v>
      </c>
      <c r="AU16" s="130">
        <f t="shared" si="13"/>
        <v>0</v>
      </c>
      <c r="AV16" s="130">
        <f t="shared" si="13"/>
        <v>0</v>
      </c>
    </row>
    <row r="17" spans="1:32" ht="60.75" customHeight="1">
      <c r="A17" s="142" t="s">
        <v>45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</row>
  </sheetData>
  <sheetProtection/>
  <mergeCells count="25">
    <mergeCell ref="A2:AF2"/>
    <mergeCell ref="A3:AF3"/>
    <mergeCell ref="D4:G4"/>
    <mergeCell ref="H4:K4"/>
    <mergeCell ref="L4:Q4"/>
    <mergeCell ref="R4:U4"/>
    <mergeCell ref="W4:Z4"/>
    <mergeCell ref="AB4:AE4"/>
    <mergeCell ref="AK4:AN4"/>
    <mergeCell ref="AS4:AV4"/>
    <mergeCell ref="R5:S5"/>
    <mergeCell ref="T5:U5"/>
    <mergeCell ref="A17:AF17"/>
    <mergeCell ref="A4:A6"/>
    <mergeCell ref="B4:B5"/>
    <mergeCell ref="C4:C5"/>
    <mergeCell ref="V4:V5"/>
    <mergeCell ref="AA4:AA5"/>
    <mergeCell ref="AF4:AF5"/>
    <mergeCell ref="AH4:AH5"/>
    <mergeCell ref="AI4:AI5"/>
    <mergeCell ref="AJ4:AJ5"/>
    <mergeCell ref="AP4:AP5"/>
    <mergeCell ref="AQ4:AQ5"/>
    <mergeCell ref="AR4:AR5"/>
  </mergeCells>
  <printOptions horizontalCentered="1" verticalCentered="1"/>
  <pageMargins left="0" right="0" top="1" bottom="1" header="0.5118055555555555" footer="0.511805555555555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6"/>
  <sheetViews>
    <sheetView zoomScaleSheetLayoutView="100" workbookViewId="0" topLeftCell="A1">
      <selection activeCell="P12" sqref="P12"/>
    </sheetView>
  </sheetViews>
  <sheetFormatPr defaultColWidth="9.00390625" defaultRowHeight="14.25"/>
  <cols>
    <col min="1" max="1" width="7.25390625" style="65" customWidth="1"/>
    <col min="2" max="3" width="5.75390625" style="63" customWidth="1"/>
    <col min="4" max="4" width="5.00390625" style="63" customWidth="1"/>
    <col min="5" max="5" width="5.25390625" style="63" customWidth="1"/>
    <col min="6" max="6" width="6.125" style="63" customWidth="1"/>
    <col min="7" max="7" width="4.875" style="63" customWidth="1"/>
    <col min="8" max="8" width="5.125" style="63" customWidth="1"/>
    <col min="9" max="9" width="5.875" style="63" customWidth="1"/>
    <col min="10" max="10" width="5.125" style="63" customWidth="1"/>
    <col min="11" max="12" width="5.625" style="63" customWidth="1"/>
    <col min="13" max="13" width="6.50390625" style="63" customWidth="1"/>
    <col min="14" max="14" width="5.625" style="63" customWidth="1"/>
    <col min="15" max="15" width="6.125" style="63" customWidth="1"/>
    <col min="16" max="17" width="4.875" style="63" customWidth="1"/>
    <col min="18" max="18" width="5.625" style="63" customWidth="1"/>
    <col min="19" max="19" width="5.125" style="63" customWidth="1"/>
    <col min="20" max="23" width="4.25390625" style="63" customWidth="1"/>
    <col min="24" max="25" width="9.375" style="66" customWidth="1"/>
    <col min="26" max="27" width="7.50390625" style="66" customWidth="1"/>
    <col min="28" max="28" width="6.375" style="66" customWidth="1"/>
    <col min="29" max="29" width="8.25390625" style="66" customWidth="1"/>
    <col min="30" max="30" width="8.625" style="66" customWidth="1"/>
    <col min="31" max="31" width="7.50390625" style="66" customWidth="1"/>
    <col min="32" max="32" width="7.75390625" style="66" customWidth="1"/>
    <col min="33" max="33" width="5.25390625" style="66" customWidth="1"/>
    <col min="34" max="34" width="6.50390625" style="63" customWidth="1"/>
    <col min="46" max="47" width="9.50390625" style="0" bestFit="1" customWidth="1"/>
  </cols>
  <sheetData>
    <row r="1" ht="19.5" customHeight="1">
      <c r="A1" s="67" t="s">
        <v>46</v>
      </c>
    </row>
    <row r="2" spans="1:34" ht="42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</row>
    <row r="3" spans="1:34" ht="25.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</row>
    <row r="4" spans="1:50" ht="24.75" customHeight="1">
      <c r="A4" s="70" t="s">
        <v>9</v>
      </c>
      <c r="B4" s="71" t="s">
        <v>10</v>
      </c>
      <c r="C4" s="71" t="s">
        <v>11</v>
      </c>
      <c r="D4" s="72" t="s">
        <v>50</v>
      </c>
      <c r="E4" s="72"/>
      <c r="F4" s="71" t="s">
        <v>12</v>
      </c>
      <c r="G4" s="71"/>
      <c r="H4" s="71"/>
      <c r="I4" s="71"/>
      <c r="J4" s="71" t="s">
        <v>13</v>
      </c>
      <c r="K4" s="71"/>
      <c r="L4" s="71"/>
      <c r="M4" s="71"/>
      <c r="N4" s="71" t="s">
        <v>14</v>
      </c>
      <c r="O4" s="71"/>
      <c r="P4" s="71"/>
      <c r="Q4" s="71"/>
      <c r="R4" s="71"/>
      <c r="S4" s="71"/>
      <c r="T4" s="96" t="s">
        <v>15</v>
      </c>
      <c r="U4" s="97"/>
      <c r="V4" s="97"/>
      <c r="W4" s="98"/>
      <c r="X4" s="99" t="s">
        <v>51</v>
      </c>
      <c r="Y4" s="112"/>
      <c r="Z4" s="112"/>
      <c r="AA4" s="112"/>
      <c r="AB4" s="113"/>
      <c r="AC4" s="99" t="s">
        <v>17</v>
      </c>
      <c r="AD4" s="112"/>
      <c r="AE4" s="112"/>
      <c r="AF4" s="112"/>
      <c r="AG4" s="113"/>
      <c r="AH4" s="71" t="s">
        <v>18</v>
      </c>
      <c r="AJ4" s="71" t="s">
        <v>10</v>
      </c>
      <c r="AK4" s="71" t="s">
        <v>11</v>
      </c>
      <c r="AL4" s="99" t="s">
        <v>51</v>
      </c>
      <c r="AM4" s="102"/>
      <c r="AN4" s="102"/>
      <c r="AO4" s="102"/>
      <c r="AP4" s="102"/>
      <c r="AR4" s="71" t="s">
        <v>10</v>
      </c>
      <c r="AS4" s="71" t="s">
        <v>11</v>
      </c>
      <c r="AT4" s="102" t="s">
        <v>51</v>
      </c>
      <c r="AU4" s="102"/>
      <c r="AV4" s="102"/>
      <c r="AW4" s="102"/>
      <c r="AX4" s="102"/>
    </row>
    <row r="5" spans="1:50" ht="34.5" customHeight="1">
      <c r="A5" s="73"/>
      <c r="B5" s="71"/>
      <c r="C5" s="71"/>
      <c r="D5" s="74" t="s">
        <v>52</v>
      </c>
      <c r="E5" s="74" t="s">
        <v>53</v>
      </c>
      <c r="F5" s="75" t="s">
        <v>19</v>
      </c>
      <c r="G5" s="75" t="s">
        <v>20</v>
      </c>
      <c r="H5" s="75" t="s">
        <v>21</v>
      </c>
      <c r="I5" s="75" t="s">
        <v>22</v>
      </c>
      <c r="J5" s="75" t="s">
        <v>23</v>
      </c>
      <c r="K5" s="75" t="s">
        <v>24</v>
      </c>
      <c r="L5" s="75" t="s">
        <v>25</v>
      </c>
      <c r="M5" s="75" t="s">
        <v>26</v>
      </c>
      <c r="N5" s="75" t="s">
        <v>27</v>
      </c>
      <c r="O5" s="75" t="s">
        <v>28</v>
      </c>
      <c r="P5" s="75" t="s">
        <v>29</v>
      </c>
      <c r="Q5" s="75" t="s">
        <v>30</v>
      </c>
      <c r="R5" s="75" t="s">
        <v>31</v>
      </c>
      <c r="S5" s="75" t="s">
        <v>32</v>
      </c>
      <c r="T5" s="100" t="s">
        <v>33</v>
      </c>
      <c r="U5" s="101"/>
      <c r="V5" s="100" t="s">
        <v>34</v>
      </c>
      <c r="W5" s="101"/>
      <c r="X5" s="102"/>
      <c r="Y5" s="102" t="s">
        <v>35</v>
      </c>
      <c r="Z5" s="102" t="s">
        <v>36</v>
      </c>
      <c r="AA5" s="102" t="s">
        <v>37</v>
      </c>
      <c r="AB5" s="99" t="s">
        <v>38</v>
      </c>
      <c r="AC5" s="102"/>
      <c r="AD5" s="102" t="s">
        <v>35</v>
      </c>
      <c r="AE5" s="102" t="s">
        <v>36</v>
      </c>
      <c r="AF5" s="102" t="s">
        <v>37</v>
      </c>
      <c r="AG5" s="99" t="s">
        <v>38</v>
      </c>
      <c r="AH5" s="71"/>
      <c r="AJ5" s="71"/>
      <c r="AK5" s="71"/>
      <c r="AL5" s="118"/>
      <c r="AM5" s="102" t="s">
        <v>35</v>
      </c>
      <c r="AN5" s="102" t="s">
        <v>36</v>
      </c>
      <c r="AO5" s="102" t="s">
        <v>37</v>
      </c>
      <c r="AP5" s="102" t="s">
        <v>38</v>
      </c>
      <c r="AR5" s="71"/>
      <c r="AS5" s="71"/>
      <c r="AT5" s="102"/>
      <c r="AU5" s="102" t="s">
        <v>35</v>
      </c>
      <c r="AV5" s="102" t="s">
        <v>36</v>
      </c>
      <c r="AW5" s="102" t="s">
        <v>37</v>
      </c>
      <c r="AX5" s="102" t="s">
        <v>38</v>
      </c>
    </row>
    <row r="6" spans="1:50" ht="15.75" customHeight="1">
      <c r="A6" s="76"/>
      <c r="B6" s="77" t="s">
        <v>39</v>
      </c>
      <c r="C6" s="77" t="s">
        <v>40</v>
      </c>
      <c r="D6" s="78" t="s">
        <v>39</v>
      </c>
      <c r="E6" s="78" t="s">
        <v>40</v>
      </c>
      <c r="F6" s="77" t="s">
        <v>40</v>
      </c>
      <c r="G6" s="77" t="s">
        <v>40</v>
      </c>
      <c r="H6" s="77" t="s">
        <v>40</v>
      </c>
      <c r="I6" s="77" t="s">
        <v>40</v>
      </c>
      <c r="J6" s="77" t="s">
        <v>40</v>
      </c>
      <c r="K6" s="77" t="s">
        <v>40</v>
      </c>
      <c r="L6" s="77" t="s">
        <v>40</v>
      </c>
      <c r="M6" s="77" t="s">
        <v>40</v>
      </c>
      <c r="N6" s="77" t="s">
        <v>40</v>
      </c>
      <c r="O6" s="77" t="s">
        <v>40</v>
      </c>
      <c r="P6" s="77"/>
      <c r="Q6" s="77" t="s">
        <v>40</v>
      </c>
      <c r="R6" s="77" t="s">
        <v>40</v>
      </c>
      <c r="S6" s="77" t="s">
        <v>40</v>
      </c>
      <c r="T6" s="77" t="s">
        <v>39</v>
      </c>
      <c r="U6" s="77" t="s">
        <v>40</v>
      </c>
      <c r="V6" s="77" t="s">
        <v>39</v>
      </c>
      <c r="W6" s="77" t="s">
        <v>40</v>
      </c>
      <c r="X6" s="103" t="s">
        <v>41</v>
      </c>
      <c r="Y6" s="103" t="s">
        <v>41</v>
      </c>
      <c r="Z6" s="103" t="s">
        <v>41</v>
      </c>
      <c r="AA6" s="103" t="s">
        <v>41</v>
      </c>
      <c r="AB6" s="103" t="s">
        <v>41</v>
      </c>
      <c r="AC6" s="103" t="s">
        <v>41</v>
      </c>
      <c r="AD6" s="103" t="s">
        <v>41</v>
      </c>
      <c r="AE6" s="103" t="s">
        <v>41</v>
      </c>
      <c r="AF6" s="103" t="s">
        <v>41</v>
      </c>
      <c r="AG6" s="103" t="s">
        <v>41</v>
      </c>
      <c r="AH6" s="77" t="s">
        <v>42</v>
      </c>
      <c r="AJ6" s="77" t="s">
        <v>39</v>
      </c>
      <c r="AK6" s="77" t="s">
        <v>40</v>
      </c>
      <c r="AL6" s="119" t="s">
        <v>41</v>
      </c>
      <c r="AM6" s="103" t="s">
        <v>41</v>
      </c>
      <c r="AN6" s="103" t="s">
        <v>41</v>
      </c>
      <c r="AO6" s="103" t="s">
        <v>41</v>
      </c>
      <c r="AP6" s="103" t="s">
        <v>41</v>
      </c>
      <c r="AR6" s="71" t="s">
        <v>39</v>
      </c>
      <c r="AS6" s="71" t="s">
        <v>40</v>
      </c>
      <c r="AT6" s="102" t="s">
        <v>41</v>
      </c>
      <c r="AU6" s="102" t="s">
        <v>41</v>
      </c>
      <c r="AV6" s="102" t="s">
        <v>41</v>
      </c>
      <c r="AW6" s="102" t="s">
        <v>41</v>
      </c>
      <c r="AX6" s="102" t="s">
        <v>41</v>
      </c>
    </row>
    <row r="7" spans="1:50" ht="14.25" customHeight="1">
      <c r="A7" s="71" t="s">
        <v>43</v>
      </c>
      <c r="B7" s="71">
        <v>1</v>
      </c>
      <c r="C7" s="71">
        <v>2</v>
      </c>
      <c r="D7" s="78">
        <v>3</v>
      </c>
      <c r="E7" s="78">
        <v>4</v>
      </c>
      <c r="F7" s="71">
        <v>5</v>
      </c>
      <c r="G7" s="71">
        <v>6</v>
      </c>
      <c r="H7" s="71">
        <v>7</v>
      </c>
      <c r="I7" s="71">
        <v>8</v>
      </c>
      <c r="J7" s="71">
        <v>9</v>
      </c>
      <c r="K7" s="71">
        <v>10</v>
      </c>
      <c r="L7" s="71">
        <v>11</v>
      </c>
      <c r="M7" s="71">
        <v>12</v>
      </c>
      <c r="N7" s="71">
        <v>13</v>
      </c>
      <c r="O7" s="71">
        <v>14</v>
      </c>
      <c r="P7" s="71">
        <v>15</v>
      </c>
      <c r="Q7" s="71">
        <v>16</v>
      </c>
      <c r="R7" s="71">
        <v>17</v>
      </c>
      <c r="S7" s="71">
        <v>18</v>
      </c>
      <c r="T7" s="71">
        <v>19</v>
      </c>
      <c r="U7" s="71">
        <v>20</v>
      </c>
      <c r="V7" s="71">
        <v>21</v>
      </c>
      <c r="W7" s="71">
        <v>22</v>
      </c>
      <c r="X7" s="71">
        <v>23</v>
      </c>
      <c r="Y7" s="71">
        <v>24</v>
      </c>
      <c r="Z7" s="71">
        <v>25</v>
      </c>
      <c r="AA7" s="71">
        <v>26</v>
      </c>
      <c r="AB7" s="71">
        <v>27</v>
      </c>
      <c r="AC7" s="71">
        <v>28</v>
      </c>
      <c r="AD7" s="71">
        <v>29</v>
      </c>
      <c r="AE7" s="71">
        <v>30</v>
      </c>
      <c r="AF7" s="71">
        <v>31</v>
      </c>
      <c r="AG7" s="71">
        <v>32</v>
      </c>
      <c r="AH7" s="71">
        <v>33</v>
      </c>
      <c r="AJ7" s="71">
        <v>1</v>
      </c>
      <c r="AK7" s="71">
        <v>2</v>
      </c>
      <c r="AL7" s="120">
        <v>23</v>
      </c>
      <c r="AM7" s="71">
        <v>24</v>
      </c>
      <c r="AN7" s="71">
        <v>25</v>
      </c>
      <c r="AO7" s="71">
        <v>26</v>
      </c>
      <c r="AP7" s="71">
        <v>27</v>
      </c>
      <c r="AR7" s="71">
        <v>1</v>
      </c>
      <c r="AS7" s="71">
        <v>2</v>
      </c>
      <c r="AT7" s="71">
        <v>23</v>
      </c>
      <c r="AU7" s="71">
        <v>24</v>
      </c>
      <c r="AV7" s="71">
        <v>25</v>
      </c>
      <c r="AW7" s="71">
        <v>26</v>
      </c>
      <c r="AX7" s="71">
        <v>27</v>
      </c>
    </row>
    <row r="8" spans="1:50" ht="21" customHeight="1">
      <c r="A8" s="71" t="s">
        <v>83</v>
      </c>
      <c r="B8" s="79">
        <v>73</v>
      </c>
      <c r="C8" s="79">
        <v>136</v>
      </c>
      <c r="D8" s="79">
        <v>18</v>
      </c>
      <c r="E8" s="80">
        <v>35</v>
      </c>
      <c r="F8" s="80">
        <v>62</v>
      </c>
      <c r="G8" s="80">
        <v>31</v>
      </c>
      <c r="H8" s="80">
        <v>33</v>
      </c>
      <c r="I8" s="80">
        <v>57</v>
      </c>
      <c r="J8" s="80">
        <v>20</v>
      </c>
      <c r="K8" s="80">
        <v>21</v>
      </c>
      <c r="L8" s="80">
        <v>35</v>
      </c>
      <c r="M8" s="80">
        <v>60</v>
      </c>
      <c r="N8" s="80">
        <v>36</v>
      </c>
      <c r="O8" s="80">
        <v>77</v>
      </c>
      <c r="P8" s="80">
        <v>0</v>
      </c>
      <c r="Q8" s="80">
        <v>0</v>
      </c>
      <c r="R8" s="80">
        <v>20</v>
      </c>
      <c r="S8" s="80">
        <v>3</v>
      </c>
      <c r="T8" s="80">
        <v>0</v>
      </c>
      <c r="U8" s="80">
        <v>0</v>
      </c>
      <c r="V8" s="80">
        <v>1</v>
      </c>
      <c r="W8" s="80">
        <v>2</v>
      </c>
      <c r="X8" s="104">
        <v>76.6947</v>
      </c>
      <c r="Y8" s="104">
        <v>76.2147</v>
      </c>
      <c r="Z8" s="104">
        <v>0</v>
      </c>
      <c r="AA8" s="104">
        <v>0.48</v>
      </c>
      <c r="AB8" s="104">
        <v>0</v>
      </c>
      <c r="AC8" s="104">
        <v>6.9011</v>
      </c>
      <c r="AD8" s="104">
        <v>6.8611</v>
      </c>
      <c r="AE8" s="114">
        <v>0</v>
      </c>
      <c r="AF8" s="114">
        <v>0.04</v>
      </c>
      <c r="AG8" s="114">
        <v>0</v>
      </c>
      <c r="AH8" s="79">
        <v>504</v>
      </c>
      <c r="AJ8" s="82">
        <v>74</v>
      </c>
      <c r="AK8" s="82">
        <v>138</v>
      </c>
      <c r="AL8" s="121">
        <v>69.7936</v>
      </c>
      <c r="AM8" s="121">
        <v>69.3536</v>
      </c>
      <c r="AN8" s="121">
        <v>0</v>
      </c>
      <c r="AO8" s="121">
        <v>0.44</v>
      </c>
      <c r="AP8" s="121">
        <v>0</v>
      </c>
      <c r="AR8" s="130">
        <f aca="true" t="shared" si="0" ref="AR8:AR23">AJ8+T8-V8-B8</f>
        <v>0</v>
      </c>
      <c r="AS8" s="130">
        <f aca="true" t="shared" si="1" ref="AS8:AS23">AK8+U8-W8-C8</f>
        <v>0</v>
      </c>
      <c r="AT8" s="130">
        <f aca="true" t="shared" si="2" ref="AT8:AW8">AL8+AC8-X8</f>
        <v>0</v>
      </c>
      <c r="AU8" s="130">
        <f t="shared" si="2"/>
        <v>0</v>
      </c>
      <c r="AV8" s="130">
        <f t="shared" si="2"/>
        <v>0</v>
      </c>
      <c r="AW8" s="130">
        <f t="shared" si="2"/>
        <v>0</v>
      </c>
      <c r="AX8" s="130">
        <f aca="true" t="shared" si="3" ref="AX8:AX23">AP8-AB8</f>
        <v>0</v>
      </c>
    </row>
    <row r="9" spans="1:50" ht="21" customHeight="1">
      <c r="A9" s="71" t="s">
        <v>84</v>
      </c>
      <c r="B9" s="81">
        <v>342</v>
      </c>
      <c r="C9" s="82">
        <v>680</v>
      </c>
      <c r="D9" s="82">
        <v>45</v>
      </c>
      <c r="E9" s="82">
        <v>84</v>
      </c>
      <c r="F9" s="82">
        <v>289</v>
      </c>
      <c r="G9" s="82">
        <v>156</v>
      </c>
      <c r="H9" s="82">
        <v>151</v>
      </c>
      <c r="I9" s="82">
        <v>232</v>
      </c>
      <c r="J9" s="82">
        <v>107</v>
      </c>
      <c r="K9" s="82">
        <v>150</v>
      </c>
      <c r="L9" s="82">
        <v>112</v>
      </c>
      <c r="M9" s="82">
        <v>311</v>
      </c>
      <c r="N9" s="82">
        <v>206</v>
      </c>
      <c r="O9" s="82">
        <v>321</v>
      </c>
      <c r="P9" s="82">
        <v>0</v>
      </c>
      <c r="Q9" s="82"/>
      <c r="R9" s="82">
        <v>150</v>
      </c>
      <c r="S9" s="82">
        <v>3</v>
      </c>
      <c r="T9" s="82">
        <v>2</v>
      </c>
      <c r="U9" s="82">
        <v>2</v>
      </c>
      <c r="V9" s="82">
        <v>4</v>
      </c>
      <c r="W9" s="82">
        <v>14</v>
      </c>
      <c r="X9" s="105">
        <v>383.3561</v>
      </c>
      <c r="Y9" s="105">
        <v>381.9961</v>
      </c>
      <c r="Z9" s="105"/>
      <c r="AA9" s="105">
        <v>1.36</v>
      </c>
      <c r="AB9" s="105"/>
      <c r="AC9" s="105">
        <v>32.5657</v>
      </c>
      <c r="AD9" s="105">
        <v>32.4357</v>
      </c>
      <c r="AE9" s="115"/>
      <c r="AF9" s="115">
        <v>0.13</v>
      </c>
      <c r="AG9" s="115"/>
      <c r="AH9" s="115"/>
      <c r="AJ9" s="82">
        <v>344</v>
      </c>
      <c r="AK9" s="82">
        <v>692</v>
      </c>
      <c r="AL9" s="121">
        <v>350.7904</v>
      </c>
      <c r="AM9" s="121">
        <v>349.5604</v>
      </c>
      <c r="AN9" s="121"/>
      <c r="AO9" s="121">
        <v>1.23</v>
      </c>
      <c r="AP9" s="121"/>
      <c r="AR9" s="130">
        <f t="shared" si="0"/>
        <v>0</v>
      </c>
      <c r="AS9" s="130">
        <f t="shared" si="1"/>
        <v>0</v>
      </c>
      <c r="AT9" s="130">
        <f aca="true" t="shared" si="4" ref="AT9:AW9">AL9+AC9-X9</f>
        <v>0</v>
      </c>
      <c r="AU9" s="130">
        <f t="shared" si="4"/>
        <v>0</v>
      </c>
      <c r="AV9" s="130">
        <f t="shared" si="4"/>
        <v>0</v>
      </c>
      <c r="AW9" s="130">
        <f t="shared" si="4"/>
        <v>0</v>
      </c>
      <c r="AX9" s="130">
        <f t="shared" si="3"/>
        <v>0</v>
      </c>
    </row>
    <row r="10" spans="1:50" ht="21" customHeight="1">
      <c r="A10" s="71" t="s">
        <v>85</v>
      </c>
      <c r="B10" s="81">
        <v>245</v>
      </c>
      <c r="C10" s="82">
        <v>459</v>
      </c>
      <c r="D10" s="82">
        <v>42</v>
      </c>
      <c r="E10" s="82">
        <v>78</v>
      </c>
      <c r="F10" s="82">
        <v>197</v>
      </c>
      <c r="G10" s="82">
        <v>104</v>
      </c>
      <c r="H10" s="82">
        <v>80</v>
      </c>
      <c r="I10" s="82">
        <v>197</v>
      </c>
      <c r="J10" s="82">
        <v>73</v>
      </c>
      <c r="K10" s="82">
        <v>172</v>
      </c>
      <c r="L10" s="82">
        <v>65</v>
      </c>
      <c r="M10" s="82">
        <v>149</v>
      </c>
      <c r="N10" s="82">
        <v>153</v>
      </c>
      <c r="O10" s="82">
        <v>256</v>
      </c>
      <c r="P10" s="82">
        <v>0</v>
      </c>
      <c r="Q10" s="82">
        <v>0</v>
      </c>
      <c r="R10" s="82">
        <v>50</v>
      </c>
      <c r="S10" s="82">
        <v>0</v>
      </c>
      <c r="T10" s="82">
        <v>0</v>
      </c>
      <c r="U10" s="82">
        <v>0</v>
      </c>
      <c r="V10" s="82">
        <v>0</v>
      </c>
      <c r="W10" s="82">
        <v>1</v>
      </c>
      <c r="X10" s="105">
        <v>264.528</v>
      </c>
      <c r="Y10" s="105">
        <v>263.428</v>
      </c>
      <c r="Z10" s="105">
        <v>0</v>
      </c>
      <c r="AA10" s="105">
        <v>1.1</v>
      </c>
      <c r="AB10" s="105">
        <v>0</v>
      </c>
      <c r="AC10" s="105">
        <v>24.0306</v>
      </c>
      <c r="AD10" s="105">
        <v>23.9106</v>
      </c>
      <c r="AE10" s="115">
        <v>0</v>
      </c>
      <c r="AF10" s="115">
        <v>0.12</v>
      </c>
      <c r="AG10" s="115">
        <v>0</v>
      </c>
      <c r="AH10" s="115">
        <v>523.54</v>
      </c>
      <c r="AJ10" s="82">
        <v>245</v>
      </c>
      <c r="AK10" s="82">
        <v>460</v>
      </c>
      <c r="AL10" s="121">
        <v>240.4974</v>
      </c>
      <c r="AM10" s="121">
        <v>239.5174</v>
      </c>
      <c r="AN10" s="121">
        <v>0</v>
      </c>
      <c r="AO10" s="121">
        <v>0.98</v>
      </c>
      <c r="AP10" s="121">
        <v>0</v>
      </c>
      <c r="AR10" s="130">
        <f t="shared" si="0"/>
        <v>0</v>
      </c>
      <c r="AS10" s="130">
        <f t="shared" si="1"/>
        <v>0</v>
      </c>
      <c r="AT10" s="130">
        <f aca="true" t="shared" si="5" ref="AT10:AW10">AL10+AC10-X10</f>
        <v>0</v>
      </c>
      <c r="AU10" s="130">
        <f t="shared" si="5"/>
        <v>0</v>
      </c>
      <c r="AV10" s="130">
        <f t="shared" si="5"/>
        <v>0</v>
      </c>
      <c r="AW10" s="130">
        <f t="shared" si="5"/>
        <v>0</v>
      </c>
      <c r="AX10" s="130">
        <f t="shared" si="3"/>
        <v>0</v>
      </c>
    </row>
    <row r="11" spans="1:50" ht="21" customHeight="1">
      <c r="A11" s="71" t="s">
        <v>86</v>
      </c>
      <c r="B11" s="83">
        <v>260</v>
      </c>
      <c r="C11" s="84">
        <v>467</v>
      </c>
      <c r="D11" s="84">
        <v>50</v>
      </c>
      <c r="E11" s="85">
        <v>93</v>
      </c>
      <c r="F11" s="84">
        <v>194</v>
      </c>
      <c r="G11" s="84">
        <v>107</v>
      </c>
      <c r="H11" s="84">
        <v>76</v>
      </c>
      <c r="I11" s="84">
        <v>211</v>
      </c>
      <c r="J11" s="84">
        <v>72</v>
      </c>
      <c r="K11" s="84">
        <v>114</v>
      </c>
      <c r="L11" s="84">
        <v>98</v>
      </c>
      <c r="M11" s="84">
        <v>183</v>
      </c>
      <c r="N11" s="84">
        <v>88</v>
      </c>
      <c r="O11" s="84">
        <v>286</v>
      </c>
      <c r="P11" s="84">
        <v>0</v>
      </c>
      <c r="Q11" s="84">
        <v>0</v>
      </c>
      <c r="R11" s="84">
        <v>93</v>
      </c>
      <c r="S11" s="84">
        <v>0</v>
      </c>
      <c r="T11" s="84">
        <v>0</v>
      </c>
      <c r="U11" s="84">
        <v>2</v>
      </c>
      <c r="V11" s="84">
        <v>2</v>
      </c>
      <c r="W11" s="85">
        <v>5</v>
      </c>
      <c r="X11" s="106">
        <v>271.5218</v>
      </c>
      <c r="Y11" s="106">
        <v>269.8318</v>
      </c>
      <c r="Z11" s="106">
        <v>0</v>
      </c>
      <c r="AA11" s="106">
        <v>1.69</v>
      </c>
      <c r="AB11" s="106">
        <v>0</v>
      </c>
      <c r="AC11" s="106">
        <v>23.9188</v>
      </c>
      <c r="AD11" s="106">
        <v>23.7788</v>
      </c>
      <c r="AE11" s="106">
        <v>0</v>
      </c>
      <c r="AF11" s="106">
        <v>0.14</v>
      </c>
      <c r="AG11" s="122">
        <v>0</v>
      </c>
      <c r="AH11" s="122">
        <v>512.1798715203427</v>
      </c>
      <c r="AJ11" s="82">
        <v>262</v>
      </c>
      <c r="AK11" s="82">
        <v>470</v>
      </c>
      <c r="AL11" s="121">
        <v>247.603</v>
      </c>
      <c r="AM11" s="121">
        <v>246.053</v>
      </c>
      <c r="AN11" s="121">
        <v>0</v>
      </c>
      <c r="AO11" s="121">
        <v>1.55</v>
      </c>
      <c r="AP11" s="121">
        <v>0</v>
      </c>
      <c r="AR11" s="130">
        <f t="shared" si="0"/>
        <v>0</v>
      </c>
      <c r="AS11" s="130">
        <f t="shared" si="1"/>
        <v>0</v>
      </c>
      <c r="AT11" s="130">
        <f aca="true" t="shared" si="6" ref="AT11:AW11">AL11+AC11-X11</f>
        <v>0</v>
      </c>
      <c r="AU11" s="130">
        <f t="shared" si="6"/>
        <v>0</v>
      </c>
      <c r="AV11" s="130">
        <f t="shared" si="6"/>
        <v>0</v>
      </c>
      <c r="AW11" s="130">
        <f t="shared" si="6"/>
        <v>0</v>
      </c>
      <c r="AX11" s="130">
        <f t="shared" si="3"/>
        <v>0</v>
      </c>
    </row>
    <row r="12" spans="1:50" s="63" customFormat="1" ht="21" customHeight="1">
      <c r="A12" s="71" t="s">
        <v>92</v>
      </c>
      <c r="B12" s="86">
        <v>218</v>
      </c>
      <c r="C12" s="86">
        <v>368</v>
      </c>
      <c r="D12" s="86">
        <v>20</v>
      </c>
      <c r="E12" s="86">
        <v>36</v>
      </c>
      <c r="F12" s="86">
        <v>166</v>
      </c>
      <c r="G12" s="86">
        <v>0</v>
      </c>
      <c r="H12" s="86">
        <v>81</v>
      </c>
      <c r="I12" s="94">
        <v>153</v>
      </c>
      <c r="J12" s="86">
        <v>42</v>
      </c>
      <c r="K12" s="86">
        <v>71</v>
      </c>
      <c r="L12" s="86">
        <v>69</v>
      </c>
      <c r="M12" s="86">
        <v>186</v>
      </c>
      <c r="N12" s="86">
        <v>102</v>
      </c>
      <c r="O12" s="86">
        <v>204</v>
      </c>
      <c r="P12" s="86"/>
      <c r="Q12" s="86"/>
      <c r="R12" s="86">
        <v>61</v>
      </c>
      <c r="S12" s="86">
        <v>1</v>
      </c>
      <c r="T12" s="86">
        <v>3</v>
      </c>
      <c r="U12" s="86">
        <v>3</v>
      </c>
      <c r="V12" s="86">
        <v>1</v>
      </c>
      <c r="W12" s="86">
        <v>6</v>
      </c>
      <c r="X12" s="107">
        <v>226.1299</v>
      </c>
      <c r="Y12" s="107">
        <v>224.8399</v>
      </c>
      <c r="Z12" s="107"/>
      <c r="AA12" s="107">
        <v>1.29</v>
      </c>
      <c r="AB12" s="107"/>
      <c r="AC12" s="107">
        <v>20.4984</v>
      </c>
      <c r="AD12" s="107">
        <v>20.3784</v>
      </c>
      <c r="AE12" s="107"/>
      <c r="AF12" s="107">
        <v>0.12</v>
      </c>
      <c r="AG12" s="117"/>
      <c r="AH12" s="117"/>
      <c r="AJ12" s="86">
        <v>216</v>
      </c>
      <c r="AK12" s="86">
        <v>371</v>
      </c>
      <c r="AL12" s="123">
        <v>205.6315</v>
      </c>
      <c r="AM12" s="123">
        <v>204.4615</v>
      </c>
      <c r="AN12" s="123"/>
      <c r="AO12" s="123">
        <v>1.17</v>
      </c>
      <c r="AP12" s="123"/>
      <c r="AR12" s="130">
        <f t="shared" si="0"/>
        <v>0</v>
      </c>
      <c r="AS12" s="130">
        <f t="shared" si="1"/>
        <v>0</v>
      </c>
      <c r="AT12" s="130">
        <f aca="true" t="shared" si="7" ref="AT12:AW12">AL12+AC12-X12</f>
        <v>0</v>
      </c>
      <c r="AU12" s="130">
        <f t="shared" si="7"/>
        <v>0</v>
      </c>
      <c r="AV12" s="130">
        <f t="shared" si="7"/>
        <v>0</v>
      </c>
      <c r="AW12" s="130">
        <f t="shared" si="7"/>
        <v>0</v>
      </c>
      <c r="AX12" s="130">
        <f t="shared" si="3"/>
        <v>0</v>
      </c>
    </row>
    <row r="13" spans="1:50" s="63" customFormat="1" ht="21" customHeight="1">
      <c r="A13" s="71" t="s">
        <v>93</v>
      </c>
      <c r="B13" s="80">
        <v>167</v>
      </c>
      <c r="C13" s="80">
        <v>292</v>
      </c>
      <c r="D13" s="80">
        <v>46</v>
      </c>
      <c r="E13" s="80">
        <v>90</v>
      </c>
      <c r="F13" s="80">
        <v>122</v>
      </c>
      <c r="G13" s="80">
        <v>69</v>
      </c>
      <c r="H13" s="80">
        <v>71</v>
      </c>
      <c r="I13" s="87">
        <v>125</v>
      </c>
      <c r="J13" s="80">
        <v>39</v>
      </c>
      <c r="K13" s="80">
        <v>82</v>
      </c>
      <c r="L13" s="80">
        <v>21</v>
      </c>
      <c r="M13" s="87">
        <v>150</v>
      </c>
      <c r="N13" s="80">
        <v>52</v>
      </c>
      <c r="O13" s="80">
        <v>170</v>
      </c>
      <c r="P13" s="80">
        <v>0</v>
      </c>
      <c r="Q13" s="80">
        <v>0</v>
      </c>
      <c r="R13" s="80">
        <v>70</v>
      </c>
      <c r="S13" s="108">
        <v>0</v>
      </c>
      <c r="T13" s="108">
        <v>0</v>
      </c>
      <c r="U13" s="108">
        <v>0</v>
      </c>
      <c r="V13" s="108">
        <v>1</v>
      </c>
      <c r="W13" s="108">
        <v>5</v>
      </c>
      <c r="X13" s="109">
        <v>172.3053</v>
      </c>
      <c r="Y13" s="111">
        <v>171.5753</v>
      </c>
      <c r="Z13" s="109">
        <v>0</v>
      </c>
      <c r="AA13" s="109">
        <v>0.73</v>
      </c>
      <c r="AB13" s="109">
        <v>0</v>
      </c>
      <c r="AC13" s="109">
        <v>15.2447</v>
      </c>
      <c r="AD13" s="109">
        <v>15.1847</v>
      </c>
      <c r="AE13" s="109">
        <v>0</v>
      </c>
      <c r="AF13" s="109">
        <v>0.06</v>
      </c>
      <c r="AG13" s="117">
        <v>0</v>
      </c>
      <c r="AH13" s="117">
        <v>0</v>
      </c>
      <c r="AJ13" s="80">
        <v>168</v>
      </c>
      <c r="AK13" s="80">
        <v>297</v>
      </c>
      <c r="AL13" s="124">
        <v>157.0606</v>
      </c>
      <c r="AM13" s="124">
        <v>156.3906</v>
      </c>
      <c r="AN13" s="124">
        <v>0</v>
      </c>
      <c r="AO13" s="124">
        <v>0.67</v>
      </c>
      <c r="AP13" s="124">
        <v>0</v>
      </c>
      <c r="AR13" s="130">
        <f t="shared" si="0"/>
        <v>0</v>
      </c>
      <c r="AS13" s="130">
        <f t="shared" si="1"/>
        <v>0</v>
      </c>
      <c r="AT13" s="130">
        <f aca="true" t="shared" si="8" ref="AT13:AW13">AL13+AC13-X13</f>
        <v>0</v>
      </c>
      <c r="AU13" s="130">
        <f t="shared" si="8"/>
        <v>0</v>
      </c>
      <c r="AV13" s="130">
        <f t="shared" si="8"/>
        <v>0</v>
      </c>
      <c r="AW13" s="130">
        <f t="shared" si="8"/>
        <v>0</v>
      </c>
      <c r="AX13" s="130">
        <f t="shared" si="3"/>
        <v>0</v>
      </c>
    </row>
    <row r="14" spans="1:50" s="63" customFormat="1" ht="21" customHeight="1">
      <c r="A14" s="71" t="s">
        <v>94</v>
      </c>
      <c r="B14" s="80">
        <v>131</v>
      </c>
      <c r="C14" s="80">
        <v>241</v>
      </c>
      <c r="D14" s="80">
        <v>36</v>
      </c>
      <c r="E14" s="80">
        <v>58</v>
      </c>
      <c r="F14" s="80">
        <v>74</v>
      </c>
      <c r="G14" s="80">
        <v>40</v>
      </c>
      <c r="H14" s="80">
        <v>47</v>
      </c>
      <c r="I14" s="80">
        <v>105</v>
      </c>
      <c r="J14" s="80">
        <v>29</v>
      </c>
      <c r="K14" s="80">
        <v>55</v>
      </c>
      <c r="L14" s="80">
        <v>44</v>
      </c>
      <c r="M14" s="80">
        <v>113</v>
      </c>
      <c r="N14" s="80">
        <v>82</v>
      </c>
      <c r="O14" s="87">
        <v>106</v>
      </c>
      <c r="P14" s="80"/>
      <c r="Q14" s="80"/>
      <c r="R14" s="80">
        <v>53</v>
      </c>
      <c r="S14" s="80"/>
      <c r="T14" s="80">
        <v>1</v>
      </c>
      <c r="U14" s="80">
        <v>1</v>
      </c>
      <c r="V14" s="80">
        <v>1</v>
      </c>
      <c r="W14" s="80">
        <v>4</v>
      </c>
      <c r="X14" s="110">
        <v>153.6863</v>
      </c>
      <c r="Y14" s="109">
        <v>153.5747</v>
      </c>
      <c r="Z14" s="109">
        <v>0</v>
      </c>
      <c r="AA14" s="109">
        <v>0.57</v>
      </c>
      <c r="AB14" s="110">
        <v>-0.4584</v>
      </c>
      <c r="AC14" s="110">
        <v>12.7236</v>
      </c>
      <c r="AD14" s="109">
        <v>13.142</v>
      </c>
      <c r="AE14" s="109">
        <v>0</v>
      </c>
      <c r="AF14" s="109">
        <v>0.04</v>
      </c>
      <c r="AG14" s="125">
        <v>-0.4584</v>
      </c>
      <c r="AH14" s="117">
        <v>545.3</v>
      </c>
      <c r="AJ14" s="80">
        <v>131</v>
      </c>
      <c r="AK14" s="80">
        <v>244</v>
      </c>
      <c r="AL14" s="124">
        <v>140.9627</v>
      </c>
      <c r="AM14" s="124">
        <v>140.4327</v>
      </c>
      <c r="AN14" s="124">
        <v>0</v>
      </c>
      <c r="AO14" s="124">
        <v>0.53</v>
      </c>
      <c r="AP14" s="124">
        <v>0</v>
      </c>
      <c r="AR14" s="130">
        <f t="shared" si="0"/>
        <v>0</v>
      </c>
      <c r="AS14" s="130">
        <f t="shared" si="1"/>
        <v>0</v>
      </c>
      <c r="AT14" s="130">
        <f aca="true" t="shared" si="9" ref="AT14:AW14">AL14+AC14-X14</f>
        <v>0</v>
      </c>
      <c r="AU14" s="130">
        <f t="shared" si="9"/>
        <v>0</v>
      </c>
      <c r="AV14" s="130">
        <f t="shared" si="9"/>
        <v>0</v>
      </c>
      <c r="AW14" s="130">
        <f t="shared" si="9"/>
        <v>0</v>
      </c>
      <c r="AX14" s="130">
        <f t="shared" si="3"/>
        <v>0.4584</v>
      </c>
    </row>
    <row r="15" spans="1:50" s="63" customFormat="1" ht="21" customHeight="1">
      <c r="A15" s="71" t="s">
        <v>95</v>
      </c>
      <c r="B15" s="80">
        <v>399</v>
      </c>
      <c r="C15" s="80">
        <v>751</v>
      </c>
      <c r="D15" s="80">
        <v>79</v>
      </c>
      <c r="E15" s="87">
        <v>173</v>
      </c>
      <c r="F15" s="80">
        <v>278</v>
      </c>
      <c r="G15" s="80">
        <v>118</v>
      </c>
      <c r="H15" s="80">
        <v>206</v>
      </c>
      <c r="I15" s="80">
        <v>301</v>
      </c>
      <c r="J15" s="80">
        <v>92</v>
      </c>
      <c r="K15" s="80">
        <v>135</v>
      </c>
      <c r="L15" s="80">
        <v>184</v>
      </c>
      <c r="M15" s="80">
        <v>340</v>
      </c>
      <c r="N15" s="80">
        <v>138</v>
      </c>
      <c r="O15" s="80">
        <v>462</v>
      </c>
      <c r="P15" s="80"/>
      <c r="Q15" s="80"/>
      <c r="R15" s="80">
        <v>151</v>
      </c>
      <c r="S15" s="80"/>
      <c r="T15" s="80">
        <v>0</v>
      </c>
      <c r="U15" s="80">
        <v>0</v>
      </c>
      <c r="V15" s="80">
        <v>1</v>
      </c>
      <c r="W15" s="80">
        <v>11</v>
      </c>
      <c r="X15" s="111">
        <v>437.26869999999997</v>
      </c>
      <c r="Y15" s="111">
        <v>435.77</v>
      </c>
      <c r="Z15" s="109"/>
      <c r="AA15" s="109">
        <v>1.6599999999999997</v>
      </c>
      <c r="AB15" s="109">
        <v>-0.1613</v>
      </c>
      <c r="AC15" s="109">
        <v>36.5813</v>
      </c>
      <c r="AD15" s="109">
        <v>36.4313</v>
      </c>
      <c r="AE15" s="109"/>
      <c r="AF15" s="109">
        <v>0.15</v>
      </c>
      <c r="AG15" s="117"/>
      <c r="AH15" s="117">
        <v>485.10386151797604</v>
      </c>
      <c r="AJ15" s="80">
        <v>400</v>
      </c>
      <c r="AK15" s="80">
        <v>762</v>
      </c>
      <c r="AL15" s="124">
        <v>400.6874</v>
      </c>
      <c r="AM15" s="124">
        <v>399.3387</v>
      </c>
      <c r="AN15" s="124"/>
      <c r="AO15" s="124">
        <v>1.5099999999999998</v>
      </c>
      <c r="AP15" s="124">
        <v>-0.1613</v>
      </c>
      <c r="AR15" s="130">
        <f t="shared" si="0"/>
        <v>0</v>
      </c>
      <c r="AS15" s="130">
        <f t="shared" si="1"/>
        <v>0</v>
      </c>
      <c r="AT15" s="130">
        <f aca="true" t="shared" si="10" ref="AT15:AW15">AL15+AC15-X15</f>
        <v>0</v>
      </c>
      <c r="AU15" s="130">
        <f t="shared" si="10"/>
        <v>0</v>
      </c>
      <c r="AV15" s="130">
        <f t="shared" si="10"/>
        <v>0</v>
      </c>
      <c r="AW15" s="130">
        <f t="shared" si="10"/>
        <v>0</v>
      </c>
      <c r="AX15" s="130">
        <f t="shared" si="3"/>
        <v>0</v>
      </c>
    </row>
    <row r="16" spans="1:50" s="64" customFormat="1" ht="21" customHeight="1">
      <c r="A16" s="88" t="s">
        <v>87</v>
      </c>
      <c r="B16" s="89">
        <v>427</v>
      </c>
      <c r="C16" s="90">
        <v>880</v>
      </c>
      <c r="D16" s="90">
        <v>77</v>
      </c>
      <c r="E16" s="89">
        <v>155</v>
      </c>
      <c r="F16" s="90">
        <v>319</v>
      </c>
      <c r="G16" s="90">
        <v>128</v>
      </c>
      <c r="H16" s="90">
        <v>205</v>
      </c>
      <c r="I16" s="89">
        <v>311</v>
      </c>
      <c r="J16" s="95">
        <v>151</v>
      </c>
      <c r="K16" s="95">
        <v>203</v>
      </c>
      <c r="L16" s="95">
        <v>192</v>
      </c>
      <c r="M16" s="95">
        <v>334</v>
      </c>
      <c r="N16" s="95">
        <v>214</v>
      </c>
      <c r="O16" s="95">
        <v>473</v>
      </c>
      <c r="P16" s="95"/>
      <c r="Q16" s="95"/>
      <c r="R16" s="95">
        <v>193</v>
      </c>
      <c r="S16" s="95"/>
      <c r="T16" s="90">
        <v>1</v>
      </c>
      <c r="U16" s="90">
        <v>1</v>
      </c>
      <c r="V16" s="89">
        <v>5</v>
      </c>
      <c r="W16" s="90">
        <v>15</v>
      </c>
      <c r="X16" s="111">
        <v>536.2356</v>
      </c>
      <c r="Y16" s="111">
        <v>534.8976</v>
      </c>
      <c r="Z16" s="111"/>
      <c r="AA16" s="111">
        <v>1.55</v>
      </c>
      <c r="AB16" s="111">
        <v>-0.212</v>
      </c>
      <c r="AC16" s="111">
        <v>46.821</v>
      </c>
      <c r="AD16" s="111">
        <v>46.681</v>
      </c>
      <c r="AE16" s="111"/>
      <c r="AF16" s="111">
        <v>0.14</v>
      </c>
      <c r="AG16" s="126"/>
      <c r="AH16" s="126"/>
      <c r="AI16" s="127"/>
      <c r="AJ16" s="90">
        <v>431</v>
      </c>
      <c r="AK16" s="90">
        <v>894</v>
      </c>
      <c r="AL16" s="111">
        <v>489.4146</v>
      </c>
      <c r="AM16" s="128">
        <v>488.2166</v>
      </c>
      <c r="AN16" s="128"/>
      <c r="AO16" s="128">
        <v>1.41</v>
      </c>
      <c r="AP16" s="128">
        <v>-0.212</v>
      </c>
      <c r="AQ16" s="127"/>
      <c r="AR16" s="131">
        <f t="shared" si="0"/>
        <v>0</v>
      </c>
      <c r="AS16" s="131">
        <f t="shared" si="1"/>
        <v>0</v>
      </c>
      <c r="AT16" s="131">
        <f aca="true" t="shared" si="11" ref="AT16:AW16">AL16+AC16-X16</f>
        <v>0</v>
      </c>
      <c r="AU16" s="131">
        <f t="shared" si="11"/>
        <v>0</v>
      </c>
      <c r="AV16" s="131">
        <f t="shared" si="11"/>
        <v>0</v>
      </c>
      <c r="AW16" s="131">
        <f t="shared" si="11"/>
        <v>0</v>
      </c>
      <c r="AX16" s="131">
        <f t="shared" si="3"/>
        <v>0</v>
      </c>
    </row>
    <row r="17" spans="1:50" s="63" customFormat="1" ht="21" customHeight="1">
      <c r="A17" s="71" t="s">
        <v>96</v>
      </c>
      <c r="B17" s="80">
        <v>389</v>
      </c>
      <c r="C17" s="80">
        <v>694</v>
      </c>
      <c r="D17" s="80">
        <v>39</v>
      </c>
      <c r="E17" s="80">
        <v>82</v>
      </c>
      <c r="F17" s="80">
        <v>280</v>
      </c>
      <c r="G17" s="80">
        <v>147</v>
      </c>
      <c r="H17" s="80">
        <v>147</v>
      </c>
      <c r="I17" s="87">
        <v>314</v>
      </c>
      <c r="J17" s="80">
        <v>120</v>
      </c>
      <c r="K17" s="80">
        <v>233</v>
      </c>
      <c r="L17" s="80">
        <v>60</v>
      </c>
      <c r="M17" s="80">
        <v>281</v>
      </c>
      <c r="N17" s="80">
        <v>50</v>
      </c>
      <c r="O17" s="80">
        <v>320</v>
      </c>
      <c r="P17" s="80">
        <v>0</v>
      </c>
      <c r="Q17" s="80">
        <v>0</v>
      </c>
      <c r="R17" s="80">
        <v>69</v>
      </c>
      <c r="S17" s="80">
        <v>255</v>
      </c>
      <c r="T17" s="80">
        <v>0</v>
      </c>
      <c r="U17" s="80">
        <v>0</v>
      </c>
      <c r="V17" s="80">
        <v>2</v>
      </c>
      <c r="W17" s="80">
        <v>6</v>
      </c>
      <c r="X17" s="111">
        <v>402.094</v>
      </c>
      <c r="Y17" s="111">
        <v>399.874</v>
      </c>
      <c r="Z17" s="109">
        <v>0</v>
      </c>
      <c r="AA17" s="109">
        <v>2.2199999999999998</v>
      </c>
      <c r="AB17" s="109"/>
      <c r="AC17" s="109">
        <v>35.8753</v>
      </c>
      <c r="AD17" s="109">
        <v>35.6653</v>
      </c>
      <c r="AE17" s="109"/>
      <c r="AF17" s="109">
        <v>0.21</v>
      </c>
      <c r="AG17" s="117"/>
      <c r="AH17" s="117">
        <v>516.94</v>
      </c>
      <c r="AJ17" s="80">
        <v>391</v>
      </c>
      <c r="AK17" s="80">
        <v>700</v>
      </c>
      <c r="AL17" s="124">
        <v>366.21869999999996</v>
      </c>
      <c r="AM17" s="124">
        <v>364.20869999999996</v>
      </c>
      <c r="AN17" s="124"/>
      <c r="AO17" s="124">
        <v>2.01</v>
      </c>
      <c r="AP17" s="124"/>
      <c r="AR17" s="130">
        <f t="shared" si="0"/>
        <v>0</v>
      </c>
      <c r="AS17" s="130">
        <f t="shared" si="1"/>
        <v>0</v>
      </c>
      <c r="AT17" s="130">
        <f aca="true" t="shared" si="12" ref="AT17:AW17">AL17+AC17-X17</f>
        <v>0</v>
      </c>
      <c r="AU17" s="130">
        <f t="shared" si="12"/>
        <v>0</v>
      </c>
      <c r="AV17" s="130">
        <f t="shared" si="12"/>
        <v>0</v>
      </c>
      <c r="AW17" s="130">
        <f t="shared" si="12"/>
        <v>0</v>
      </c>
      <c r="AX17" s="130">
        <f t="shared" si="3"/>
        <v>0</v>
      </c>
    </row>
    <row r="18" spans="1:50" s="63" customFormat="1" ht="21" customHeight="1">
      <c r="A18" s="71" t="s">
        <v>88</v>
      </c>
      <c r="B18" s="80">
        <v>579</v>
      </c>
      <c r="C18" s="80">
        <v>1128</v>
      </c>
      <c r="D18" s="80">
        <v>85</v>
      </c>
      <c r="E18" s="87">
        <v>171</v>
      </c>
      <c r="F18" s="80">
        <v>488</v>
      </c>
      <c r="G18" s="80">
        <v>183</v>
      </c>
      <c r="H18" s="80">
        <v>263</v>
      </c>
      <c r="I18" s="80">
        <v>424</v>
      </c>
      <c r="J18" s="80">
        <v>249</v>
      </c>
      <c r="K18" s="80">
        <v>162</v>
      </c>
      <c r="L18" s="80">
        <v>47</v>
      </c>
      <c r="M18" s="80">
        <v>670</v>
      </c>
      <c r="N18" s="80">
        <v>299</v>
      </c>
      <c r="O18" s="80">
        <v>540</v>
      </c>
      <c r="P18" s="80">
        <v>0</v>
      </c>
      <c r="Q18" s="80">
        <v>0</v>
      </c>
      <c r="R18" s="80">
        <v>222</v>
      </c>
      <c r="S18" s="80">
        <v>67</v>
      </c>
      <c r="T18" s="80">
        <v>2</v>
      </c>
      <c r="U18" s="80">
        <v>3</v>
      </c>
      <c r="V18" s="80">
        <v>2</v>
      </c>
      <c r="W18" s="80">
        <v>13</v>
      </c>
      <c r="X18" s="111">
        <v>701.2909000000001</v>
      </c>
      <c r="Y18" s="111">
        <v>698.1409</v>
      </c>
      <c r="Z18" s="109">
        <v>0</v>
      </c>
      <c r="AA18" s="109">
        <v>3.15</v>
      </c>
      <c r="AB18" s="109">
        <v>0</v>
      </c>
      <c r="AC18" s="109">
        <v>60.458600000000004</v>
      </c>
      <c r="AD18" s="111">
        <v>60.1886</v>
      </c>
      <c r="AE18" s="109">
        <v>0</v>
      </c>
      <c r="AF18" s="109">
        <v>0.27</v>
      </c>
      <c r="AG18" s="117">
        <v>0</v>
      </c>
      <c r="AH18" s="117"/>
      <c r="AJ18" s="80">
        <v>579</v>
      </c>
      <c r="AK18" s="80">
        <v>1138</v>
      </c>
      <c r="AL18" s="124">
        <v>640.8323</v>
      </c>
      <c r="AM18" s="124">
        <v>637.9523</v>
      </c>
      <c r="AN18" s="124">
        <v>0</v>
      </c>
      <c r="AO18" s="124">
        <v>2.88</v>
      </c>
      <c r="AP18" s="124">
        <v>0</v>
      </c>
      <c r="AR18" s="130">
        <f t="shared" si="0"/>
        <v>0</v>
      </c>
      <c r="AS18" s="130">
        <f t="shared" si="1"/>
        <v>0</v>
      </c>
      <c r="AT18" s="130">
        <f aca="true" t="shared" si="13" ref="AT18:AW18">AL18+AC18-X18</f>
        <v>0</v>
      </c>
      <c r="AU18" s="130">
        <f t="shared" si="13"/>
        <v>0</v>
      </c>
      <c r="AV18" s="130">
        <f t="shared" si="13"/>
        <v>0</v>
      </c>
      <c r="AW18" s="130">
        <f t="shared" si="13"/>
        <v>0</v>
      </c>
      <c r="AX18" s="130">
        <f t="shared" si="3"/>
        <v>0</v>
      </c>
    </row>
    <row r="19" spans="1:50" s="63" customFormat="1" ht="21" customHeight="1">
      <c r="A19" s="71" t="s">
        <v>97</v>
      </c>
      <c r="B19" s="80">
        <v>244</v>
      </c>
      <c r="C19" s="80">
        <v>425</v>
      </c>
      <c r="D19" s="80">
        <v>61</v>
      </c>
      <c r="E19" s="87">
        <v>121</v>
      </c>
      <c r="F19" s="80">
        <v>158</v>
      </c>
      <c r="G19" s="80">
        <v>63</v>
      </c>
      <c r="H19" s="80">
        <v>109</v>
      </c>
      <c r="I19" s="80">
        <v>186</v>
      </c>
      <c r="J19" s="80">
        <v>62</v>
      </c>
      <c r="K19" s="80">
        <v>84</v>
      </c>
      <c r="L19" s="80">
        <v>113</v>
      </c>
      <c r="M19" s="80">
        <v>166</v>
      </c>
      <c r="N19" s="80">
        <v>90</v>
      </c>
      <c r="O19" s="80">
        <v>234</v>
      </c>
      <c r="P19" s="80">
        <v>0</v>
      </c>
      <c r="Q19" s="80">
        <v>0</v>
      </c>
      <c r="R19" s="80">
        <v>101</v>
      </c>
      <c r="S19" s="80">
        <v>0</v>
      </c>
      <c r="T19" s="80">
        <v>0</v>
      </c>
      <c r="U19" s="80">
        <v>0</v>
      </c>
      <c r="V19" s="87">
        <v>2</v>
      </c>
      <c r="W19" s="87">
        <v>8</v>
      </c>
      <c r="X19" s="111">
        <v>246.9898</v>
      </c>
      <c r="Y19" s="111">
        <v>246.0298</v>
      </c>
      <c r="Z19" s="109"/>
      <c r="AA19" s="109">
        <v>0.96</v>
      </c>
      <c r="AB19" s="109"/>
      <c r="AC19" s="109">
        <v>22.2864</v>
      </c>
      <c r="AD19" s="111">
        <v>22.1964</v>
      </c>
      <c r="AE19" s="109"/>
      <c r="AF19" s="109">
        <v>0.09</v>
      </c>
      <c r="AG19" s="117"/>
      <c r="AH19" s="117"/>
      <c r="AJ19" s="109">
        <v>246</v>
      </c>
      <c r="AK19" s="109">
        <v>433</v>
      </c>
      <c r="AL19" s="124">
        <v>224.7034</v>
      </c>
      <c r="AM19" s="124">
        <v>223.8334</v>
      </c>
      <c r="AN19" s="124"/>
      <c r="AO19" s="124">
        <v>0.87</v>
      </c>
      <c r="AP19" s="124"/>
      <c r="AR19" s="130">
        <f t="shared" si="0"/>
        <v>0</v>
      </c>
      <c r="AS19" s="130">
        <f t="shared" si="1"/>
        <v>0</v>
      </c>
      <c r="AT19" s="130">
        <f aca="true" t="shared" si="14" ref="AT19:AW19">AL19+AC19-X19</f>
        <v>0</v>
      </c>
      <c r="AU19" s="130">
        <f t="shared" si="14"/>
        <v>0</v>
      </c>
      <c r="AV19" s="130">
        <f t="shared" si="14"/>
        <v>0</v>
      </c>
      <c r="AW19" s="130">
        <f t="shared" si="14"/>
        <v>0</v>
      </c>
      <c r="AX19" s="130">
        <f t="shared" si="3"/>
        <v>0</v>
      </c>
    </row>
    <row r="20" spans="1:50" s="63" customFormat="1" ht="21" customHeight="1">
      <c r="A20" s="71" t="s">
        <v>98</v>
      </c>
      <c r="B20" s="80">
        <v>136</v>
      </c>
      <c r="C20" s="80">
        <v>261</v>
      </c>
      <c r="D20" s="80">
        <v>14</v>
      </c>
      <c r="E20" s="80">
        <v>43</v>
      </c>
      <c r="F20" s="80">
        <v>110</v>
      </c>
      <c r="G20" s="80">
        <v>57</v>
      </c>
      <c r="H20" s="80">
        <v>68</v>
      </c>
      <c r="I20" s="80">
        <v>102</v>
      </c>
      <c r="J20" s="80">
        <v>35</v>
      </c>
      <c r="K20" s="80">
        <v>62</v>
      </c>
      <c r="L20" s="80">
        <v>29</v>
      </c>
      <c r="M20" s="80">
        <v>135</v>
      </c>
      <c r="N20" s="80">
        <v>36</v>
      </c>
      <c r="O20" s="80">
        <v>145</v>
      </c>
      <c r="P20" s="80">
        <v>0</v>
      </c>
      <c r="Q20" s="80">
        <v>0</v>
      </c>
      <c r="R20" s="80">
        <v>68</v>
      </c>
      <c r="S20" s="80">
        <v>12</v>
      </c>
      <c r="T20" s="80">
        <v>0</v>
      </c>
      <c r="U20" s="80">
        <v>0</v>
      </c>
      <c r="V20" s="80">
        <v>0</v>
      </c>
      <c r="W20" s="80">
        <v>2</v>
      </c>
      <c r="X20" s="111">
        <v>157.7133</v>
      </c>
      <c r="Y20" s="111">
        <v>156.9301</v>
      </c>
      <c r="Z20" s="109">
        <v>0</v>
      </c>
      <c r="AA20" s="109">
        <v>1.05</v>
      </c>
      <c r="AB20" s="116">
        <v>-0.2668</v>
      </c>
      <c r="AC20" s="116">
        <v>13.7579</v>
      </c>
      <c r="AD20" s="117">
        <v>13.6579</v>
      </c>
      <c r="AE20" s="117">
        <v>0</v>
      </c>
      <c r="AF20" s="109">
        <v>0.1</v>
      </c>
      <c r="AG20" s="117">
        <v>0</v>
      </c>
      <c r="AH20" s="117">
        <v>523.291187739464</v>
      </c>
      <c r="AJ20" s="80">
        <v>136</v>
      </c>
      <c r="AK20" s="80">
        <v>263</v>
      </c>
      <c r="AL20" s="124">
        <v>143.9554</v>
      </c>
      <c r="AM20" s="124">
        <v>143.2722</v>
      </c>
      <c r="AN20" s="124">
        <v>0</v>
      </c>
      <c r="AO20" s="124">
        <v>0.95</v>
      </c>
      <c r="AP20" s="124">
        <v>-0.2668</v>
      </c>
      <c r="AR20" s="130">
        <f t="shared" si="0"/>
        <v>0</v>
      </c>
      <c r="AS20" s="130">
        <f t="shared" si="1"/>
        <v>0</v>
      </c>
      <c r="AT20" s="130">
        <f aca="true" t="shared" si="15" ref="AT20:AW20">AL20+AC20-X20</f>
        <v>0</v>
      </c>
      <c r="AU20" s="130">
        <f t="shared" si="15"/>
        <v>0</v>
      </c>
      <c r="AV20" s="130">
        <f t="shared" si="15"/>
        <v>0</v>
      </c>
      <c r="AW20" s="130">
        <f t="shared" si="15"/>
        <v>0</v>
      </c>
      <c r="AX20" s="130">
        <f t="shared" si="3"/>
        <v>0</v>
      </c>
    </row>
    <row r="21" spans="1:50" s="63" customFormat="1" ht="21" customHeight="1">
      <c r="A21" s="71" t="s">
        <v>89</v>
      </c>
      <c r="B21" s="80">
        <v>262</v>
      </c>
      <c r="C21" s="80">
        <v>481</v>
      </c>
      <c r="D21" s="80">
        <v>48</v>
      </c>
      <c r="E21" s="80">
        <v>76</v>
      </c>
      <c r="F21" s="80">
        <v>184</v>
      </c>
      <c r="G21" s="80">
        <v>68</v>
      </c>
      <c r="H21" s="80">
        <v>101</v>
      </c>
      <c r="I21" s="80">
        <v>202</v>
      </c>
      <c r="J21" s="80">
        <v>64</v>
      </c>
      <c r="K21" s="80">
        <v>99</v>
      </c>
      <c r="L21" s="80">
        <v>134</v>
      </c>
      <c r="M21" s="80">
        <v>184</v>
      </c>
      <c r="N21" s="80">
        <v>110</v>
      </c>
      <c r="O21" s="87">
        <v>252</v>
      </c>
      <c r="P21" s="80"/>
      <c r="Q21" s="80"/>
      <c r="R21" s="80">
        <v>104</v>
      </c>
      <c r="S21" s="80">
        <v>15</v>
      </c>
      <c r="T21" s="80">
        <v>0</v>
      </c>
      <c r="U21" s="80">
        <v>2</v>
      </c>
      <c r="V21" s="80">
        <v>3</v>
      </c>
      <c r="W21" s="80">
        <v>9</v>
      </c>
      <c r="X21" s="109">
        <v>288.4044</v>
      </c>
      <c r="Y21" s="109">
        <v>287.45120000000003</v>
      </c>
      <c r="Z21" s="109"/>
      <c r="AA21" s="109">
        <v>1.0299999999999998</v>
      </c>
      <c r="AB21" s="116">
        <v>-0.0768</v>
      </c>
      <c r="AC21" s="116">
        <v>25.097399999999997</v>
      </c>
      <c r="AD21" s="117">
        <v>25.0174</v>
      </c>
      <c r="AE21" s="117"/>
      <c r="AF21" s="109">
        <v>0.08</v>
      </c>
      <c r="AG21" s="117"/>
      <c r="AH21" s="117"/>
      <c r="AJ21" s="80">
        <v>265</v>
      </c>
      <c r="AK21" s="80">
        <v>488</v>
      </c>
      <c r="AL21" s="124">
        <v>263.307</v>
      </c>
      <c r="AM21" s="124">
        <v>262.4338</v>
      </c>
      <c r="AN21" s="124"/>
      <c r="AO21" s="124">
        <v>0.9499999999999997</v>
      </c>
      <c r="AP21" s="124">
        <v>-0.0768</v>
      </c>
      <c r="AR21" s="130">
        <f t="shared" si="0"/>
        <v>0</v>
      </c>
      <c r="AS21" s="130">
        <f t="shared" si="1"/>
        <v>0</v>
      </c>
      <c r="AT21" s="130">
        <f aca="true" t="shared" si="16" ref="AT21:AW21">AL21+AC21-X21</f>
        <v>0</v>
      </c>
      <c r="AU21" s="130">
        <f t="shared" si="16"/>
        <v>0</v>
      </c>
      <c r="AV21" s="130">
        <f t="shared" si="16"/>
        <v>0</v>
      </c>
      <c r="AW21" s="130">
        <f t="shared" si="16"/>
        <v>0</v>
      </c>
      <c r="AX21" s="130">
        <f t="shared" si="3"/>
        <v>0</v>
      </c>
    </row>
    <row r="22" spans="1:50" s="63" customFormat="1" ht="21" customHeight="1">
      <c r="A22" s="71" t="s">
        <v>90</v>
      </c>
      <c r="B22" s="80">
        <v>3</v>
      </c>
      <c r="C22" s="80">
        <v>6</v>
      </c>
      <c r="D22" s="80">
        <v>0</v>
      </c>
      <c r="E22" s="80">
        <v>0</v>
      </c>
      <c r="F22" s="80">
        <v>2</v>
      </c>
      <c r="G22" s="80">
        <v>1</v>
      </c>
      <c r="H22" s="80">
        <v>2</v>
      </c>
      <c r="I22" s="80">
        <v>1</v>
      </c>
      <c r="J22" s="80">
        <v>1</v>
      </c>
      <c r="K22" s="80">
        <v>1</v>
      </c>
      <c r="L22" s="80">
        <v>0</v>
      </c>
      <c r="M22" s="80">
        <v>4</v>
      </c>
      <c r="N22" s="80">
        <v>0</v>
      </c>
      <c r="O22" s="80">
        <v>2</v>
      </c>
      <c r="P22" s="80">
        <v>0</v>
      </c>
      <c r="Q22" s="80">
        <v>0</v>
      </c>
      <c r="R22" s="80">
        <v>4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109">
        <v>2.4171</v>
      </c>
      <c r="Y22" s="109">
        <v>2.4171</v>
      </c>
      <c r="Z22" s="109"/>
      <c r="AA22" s="109">
        <v>0</v>
      </c>
      <c r="AB22" s="117"/>
      <c r="AC22" s="117">
        <v>0.2484</v>
      </c>
      <c r="AD22" s="117">
        <v>0.2484</v>
      </c>
      <c r="AE22" s="117"/>
      <c r="AF22" s="117">
        <v>0</v>
      </c>
      <c r="AG22" s="117"/>
      <c r="AH22" s="117"/>
      <c r="AJ22" s="80">
        <v>3</v>
      </c>
      <c r="AK22" s="80">
        <v>6</v>
      </c>
      <c r="AL22" s="124">
        <v>2.1687</v>
      </c>
      <c r="AM22" s="124">
        <v>2.1687</v>
      </c>
      <c r="AN22" s="124"/>
      <c r="AO22" s="124">
        <v>0</v>
      </c>
      <c r="AP22" s="124"/>
      <c r="AR22" s="130">
        <f t="shared" si="0"/>
        <v>0</v>
      </c>
      <c r="AS22" s="130">
        <f t="shared" si="1"/>
        <v>0</v>
      </c>
      <c r="AT22" s="130">
        <f aca="true" t="shared" si="17" ref="AT22:AW22">AL22+AC22-X22</f>
        <v>0</v>
      </c>
      <c r="AU22" s="130">
        <f t="shared" si="17"/>
        <v>0</v>
      </c>
      <c r="AV22" s="130">
        <f t="shared" si="17"/>
        <v>0</v>
      </c>
      <c r="AW22" s="130">
        <f t="shared" si="17"/>
        <v>0</v>
      </c>
      <c r="AX22" s="130">
        <f t="shared" si="3"/>
        <v>0</v>
      </c>
    </row>
    <row r="23" spans="1:50" s="63" customFormat="1" ht="21" customHeight="1">
      <c r="A23" s="71" t="s">
        <v>91</v>
      </c>
      <c r="B23" s="79">
        <f>SUM(B8:B22)</f>
        <v>3875</v>
      </c>
      <c r="C23" s="79">
        <f aca="true" t="shared" si="18" ref="C23:AH23">SUM(C8:C22)</f>
        <v>7269</v>
      </c>
      <c r="D23" s="79">
        <f t="shared" si="18"/>
        <v>660</v>
      </c>
      <c r="E23" s="79">
        <f t="shared" si="18"/>
        <v>1295</v>
      </c>
      <c r="F23" s="79">
        <f t="shared" si="18"/>
        <v>2923</v>
      </c>
      <c r="G23" s="79">
        <f t="shared" si="18"/>
        <v>1272</v>
      </c>
      <c r="H23" s="79">
        <f t="shared" si="18"/>
        <v>1640</v>
      </c>
      <c r="I23" s="79">
        <f t="shared" si="18"/>
        <v>2921</v>
      </c>
      <c r="J23" s="79">
        <f t="shared" si="18"/>
        <v>1156</v>
      </c>
      <c r="K23" s="79">
        <f t="shared" si="18"/>
        <v>1644</v>
      </c>
      <c r="L23" s="79">
        <f t="shared" si="18"/>
        <v>1203</v>
      </c>
      <c r="M23" s="79">
        <f t="shared" si="18"/>
        <v>3266</v>
      </c>
      <c r="N23" s="79">
        <f t="shared" si="18"/>
        <v>1656</v>
      </c>
      <c r="O23" s="79">
        <f t="shared" si="18"/>
        <v>3848</v>
      </c>
      <c r="P23" s="79">
        <f t="shared" si="18"/>
        <v>0</v>
      </c>
      <c r="Q23" s="79">
        <f t="shared" si="18"/>
        <v>0</v>
      </c>
      <c r="R23" s="79">
        <f t="shared" si="18"/>
        <v>1409</v>
      </c>
      <c r="S23" s="79">
        <f t="shared" si="18"/>
        <v>356</v>
      </c>
      <c r="T23" s="79">
        <f t="shared" si="18"/>
        <v>9</v>
      </c>
      <c r="U23" s="79">
        <f t="shared" si="18"/>
        <v>14</v>
      </c>
      <c r="V23" s="79">
        <f t="shared" si="18"/>
        <v>25</v>
      </c>
      <c r="W23" s="79">
        <f t="shared" si="18"/>
        <v>101</v>
      </c>
      <c r="X23" s="79">
        <f t="shared" si="18"/>
        <v>4320.635899999999</v>
      </c>
      <c r="Y23" s="79">
        <f t="shared" si="18"/>
        <v>4302.971199999999</v>
      </c>
      <c r="Z23" s="79">
        <f t="shared" si="18"/>
        <v>0</v>
      </c>
      <c r="AA23" s="79">
        <f t="shared" si="18"/>
        <v>18.840000000000003</v>
      </c>
      <c r="AB23" s="79">
        <f t="shared" si="18"/>
        <v>-1.1752999999999998</v>
      </c>
      <c r="AC23" s="79">
        <f t="shared" si="18"/>
        <v>377.0092</v>
      </c>
      <c r="AD23" s="79">
        <f t="shared" si="18"/>
        <v>375.77759999999995</v>
      </c>
      <c r="AE23" s="79">
        <f t="shared" si="18"/>
        <v>0</v>
      </c>
      <c r="AF23" s="79">
        <f t="shared" si="18"/>
        <v>1.6900000000000004</v>
      </c>
      <c r="AG23" s="79">
        <f t="shared" si="18"/>
        <v>-0.4584</v>
      </c>
      <c r="AH23" s="79">
        <f>AC23/C23*10000</f>
        <v>518.6534598981979</v>
      </c>
      <c r="AJ23" s="79">
        <v>3891</v>
      </c>
      <c r="AK23" s="79">
        <v>7356</v>
      </c>
      <c r="AL23" s="79">
        <v>3943.6267</v>
      </c>
      <c r="AM23" s="79">
        <v>3927.1936000000005</v>
      </c>
      <c r="AN23" s="79">
        <v>0</v>
      </c>
      <c r="AO23" s="79">
        <v>17.15</v>
      </c>
      <c r="AP23" s="79">
        <v>-0.7168999999999999</v>
      </c>
      <c r="AR23" s="130">
        <f t="shared" si="0"/>
        <v>0</v>
      </c>
      <c r="AS23" s="130">
        <f t="shared" si="1"/>
        <v>0</v>
      </c>
      <c r="AT23" s="130">
        <f aca="true" t="shared" si="19" ref="AT23:AW23">AL23+AC23-X23</f>
        <v>0</v>
      </c>
      <c r="AU23" s="130">
        <f t="shared" si="19"/>
        <v>0</v>
      </c>
      <c r="AV23" s="130">
        <f t="shared" si="19"/>
        <v>0</v>
      </c>
      <c r="AW23" s="130">
        <f t="shared" si="19"/>
        <v>0</v>
      </c>
      <c r="AX23" s="130">
        <f t="shared" si="3"/>
        <v>0.4583999999999999</v>
      </c>
    </row>
    <row r="24" spans="1:50" s="63" customFormat="1" ht="30" customHeight="1">
      <c r="A24" s="91" t="s">
        <v>82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J24" s="129"/>
      <c r="AK24" s="129"/>
      <c r="AL24" s="129"/>
      <c r="AM24" s="129"/>
      <c r="AN24" s="129"/>
      <c r="AO24" s="129"/>
      <c r="AP24" s="129"/>
      <c r="AR24"/>
      <c r="AS24"/>
      <c r="AT24"/>
      <c r="AU24"/>
      <c r="AV24"/>
      <c r="AW24"/>
      <c r="AX24"/>
    </row>
    <row r="25" spans="1:50" s="63" customFormat="1" ht="21.75" customHeight="1">
      <c r="A25" s="91" t="s">
        <v>55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J25" s="129"/>
      <c r="AK25" s="129"/>
      <c r="AL25" s="129"/>
      <c r="AM25" s="129"/>
      <c r="AN25" s="129"/>
      <c r="AO25" s="129"/>
      <c r="AP25" s="129"/>
      <c r="AR25"/>
      <c r="AS25"/>
      <c r="AT25"/>
      <c r="AU25"/>
      <c r="AV25"/>
      <c r="AW25"/>
      <c r="AX25"/>
    </row>
    <row r="26" spans="1:34" ht="60.75" customHeight="1">
      <c r="A26" s="92" t="s">
        <v>56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</row>
  </sheetData>
  <sheetProtection/>
  <mergeCells count="28">
    <mergeCell ref="A2:AH2"/>
    <mergeCell ref="A3:AH3"/>
    <mergeCell ref="D4:E4"/>
    <mergeCell ref="F4:I4"/>
    <mergeCell ref="J4:M4"/>
    <mergeCell ref="N4:S4"/>
    <mergeCell ref="T4:W4"/>
    <mergeCell ref="Y4:AB4"/>
    <mergeCell ref="AD4:AG4"/>
    <mergeCell ref="AM4:AP4"/>
    <mergeCell ref="AU4:AX4"/>
    <mergeCell ref="T5:U5"/>
    <mergeCell ref="V5:W5"/>
    <mergeCell ref="A24:AH24"/>
    <mergeCell ref="A25:AH25"/>
    <mergeCell ref="A26:AH26"/>
    <mergeCell ref="A4:A6"/>
    <mergeCell ref="B4:B5"/>
    <mergeCell ref="C4:C5"/>
    <mergeCell ref="X4:X5"/>
    <mergeCell ref="AC4:AC5"/>
    <mergeCell ref="AH4:AH5"/>
    <mergeCell ref="AJ4:AJ5"/>
    <mergeCell ref="AK4:AK5"/>
    <mergeCell ref="AL4:AL5"/>
    <mergeCell ref="AR4:AR5"/>
    <mergeCell ref="AS4:AS5"/>
    <mergeCell ref="AT4:AT5"/>
  </mergeCells>
  <printOptions horizontalCentered="1" verticalCentered="1"/>
  <pageMargins left="0" right="0" top="0.8027777777777778" bottom="0.8027777777777778" header="0.5118055555555555" footer="0.5118055555555555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8"/>
  <sheetViews>
    <sheetView zoomScale="85" zoomScaleNormal="85" zoomScaleSheetLayoutView="100" workbookViewId="0" topLeftCell="A13">
      <selection activeCell="U24" sqref="U24"/>
    </sheetView>
  </sheetViews>
  <sheetFormatPr defaultColWidth="9.00390625" defaultRowHeight="14.25"/>
  <cols>
    <col min="1" max="1" width="8.375" style="3" customWidth="1"/>
    <col min="2" max="2" width="5.875" style="3" customWidth="1"/>
    <col min="3" max="3" width="5.125" style="3" customWidth="1"/>
    <col min="4" max="9" width="5.875" style="3" customWidth="1"/>
    <col min="10" max="10" width="6.625" style="3" customWidth="1"/>
    <col min="11" max="12" width="5.875" style="3" customWidth="1"/>
    <col min="13" max="13" width="6.625" style="3" customWidth="1"/>
    <col min="14" max="15" width="5.875" style="3" customWidth="1"/>
    <col min="16" max="16" width="7.375" style="3" customWidth="1"/>
    <col min="17" max="17" width="5.875" style="3" customWidth="1"/>
    <col min="18" max="18" width="6.75390625" style="3" customWidth="1"/>
    <col min="19" max="19" width="11.625" style="3" customWidth="1"/>
    <col min="20" max="20" width="11.25390625" style="3" customWidth="1"/>
    <col min="21" max="21" width="9.25390625" style="3" customWidth="1"/>
    <col min="22" max="22" width="8.375" style="3" customWidth="1"/>
    <col min="23" max="23" width="8.75390625" style="3" customWidth="1"/>
    <col min="24" max="24" width="9.50390625" style="3" customWidth="1"/>
    <col min="25" max="25" width="10.375" style="3" customWidth="1"/>
    <col min="26" max="26" width="8.25390625" style="3" customWidth="1"/>
    <col min="27" max="27" width="10.00390625" style="3" customWidth="1"/>
    <col min="28" max="28" width="9.50390625" style="3" customWidth="1"/>
    <col min="29" max="29" width="8.625" style="3" customWidth="1"/>
    <col min="30" max="30" width="9.00390625" style="3" customWidth="1"/>
    <col min="31" max="31" width="10.125" style="3" customWidth="1"/>
    <col min="32" max="32" width="9.75390625" style="3" customWidth="1"/>
    <col min="33" max="33" width="9.875" style="3" customWidth="1"/>
    <col min="34" max="37" width="9.00390625" style="3" customWidth="1"/>
    <col min="38" max="38" width="10.75390625" style="3" customWidth="1"/>
    <col min="39" max="39" width="9.00390625" style="3" customWidth="1"/>
    <col min="40" max="16384" width="9.00390625" style="4" customWidth="1"/>
  </cols>
  <sheetData>
    <row r="1" spans="1:27" ht="27.75" customHeight="1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.75" customHeight="1">
      <c r="A2" s="6" t="s">
        <v>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43" ht="14.25" customHeight="1">
      <c r="A3" s="7" t="s">
        <v>61</v>
      </c>
      <c r="B3" s="8" t="s">
        <v>62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1"/>
      <c r="S3" s="32" t="s">
        <v>63</v>
      </c>
      <c r="T3" s="32"/>
      <c r="U3" s="32"/>
      <c r="V3" s="32"/>
      <c r="W3" s="32"/>
      <c r="X3" s="32"/>
      <c r="Y3" s="32"/>
      <c r="Z3" s="32"/>
      <c r="AA3" s="32"/>
      <c r="AB3" s="49" t="s">
        <v>64</v>
      </c>
      <c r="AC3" s="49" t="s">
        <v>65</v>
      </c>
      <c r="AJ3" s="56" t="s">
        <v>65</v>
      </c>
      <c r="AN3" s="3"/>
      <c r="AO3" s="3"/>
      <c r="AP3" s="3"/>
      <c r="AQ3" s="56" t="s">
        <v>65</v>
      </c>
    </row>
    <row r="4" spans="1:43" ht="13.5" customHeight="1">
      <c r="A4" s="7"/>
      <c r="B4" s="7" t="s">
        <v>66</v>
      </c>
      <c r="C4" s="7" t="s">
        <v>67</v>
      </c>
      <c r="D4" s="7"/>
      <c r="E4" s="7"/>
      <c r="F4" s="7"/>
      <c r="G4" s="7"/>
      <c r="H4" s="7"/>
      <c r="I4" s="7" t="s">
        <v>68</v>
      </c>
      <c r="J4" s="7"/>
      <c r="K4" s="7"/>
      <c r="L4" s="7"/>
      <c r="M4" s="7"/>
      <c r="N4" s="7"/>
      <c r="O4" s="7" t="s">
        <v>69</v>
      </c>
      <c r="P4" s="7"/>
      <c r="Q4" s="7"/>
      <c r="R4" s="7"/>
      <c r="S4" s="33" t="s">
        <v>70</v>
      </c>
      <c r="T4" s="34"/>
      <c r="U4" s="34"/>
      <c r="V4" s="34"/>
      <c r="W4" s="35"/>
      <c r="X4" s="33" t="s">
        <v>71</v>
      </c>
      <c r="Y4" s="34"/>
      <c r="Z4" s="34"/>
      <c r="AA4" s="7" t="s">
        <v>72</v>
      </c>
      <c r="AB4" s="49"/>
      <c r="AC4" s="49"/>
      <c r="AE4" s="33" t="s">
        <v>70</v>
      </c>
      <c r="AF4" s="34"/>
      <c r="AG4" s="34"/>
      <c r="AH4" s="34"/>
      <c r="AI4" s="35"/>
      <c r="AJ4" s="56"/>
      <c r="AL4" s="33" t="s">
        <v>70</v>
      </c>
      <c r="AM4" s="34"/>
      <c r="AN4" s="34"/>
      <c r="AO4" s="34"/>
      <c r="AP4" s="35"/>
      <c r="AQ4" s="56"/>
    </row>
    <row r="5" spans="1:43" ht="18.75" customHeight="1">
      <c r="A5" s="7"/>
      <c r="B5" s="7"/>
      <c r="C5" s="7" t="s">
        <v>73</v>
      </c>
      <c r="D5" s="7"/>
      <c r="E5" s="7"/>
      <c r="F5" s="7" t="s">
        <v>74</v>
      </c>
      <c r="G5" s="7"/>
      <c r="H5" s="7"/>
      <c r="I5" s="7" t="s">
        <v>73</v>
      </c>
      <c r="J5" s="7"/>
      <c r="K5" s="7"/>
      <c r="L5" s="7" t="s">
        <v>74</v>
      </c>
      <c r="M5" s="7"/>
      <c r="N5" s="7"/>
      <c r="O5" s="7" t="s">
        <v>19</v>
      </c>
      <c r="P5" s="7" t="s">
        <v>20</v>
      </c>
      <c r="Q5" s="7" t="s">
        <v>21</v>
      </c>
      <c r="R5" s="7" t="s">
        <v>22</v>
      </c>
      <c r="S5" s="32" t="s">
        <v>66</v>
      </c>
      <c r="T5" s="36" t="s">
        <v>75</v>
      </c>
      <c r="U5" s="36" t="s">
        <v>76</v>
      </c>
      <c r="V5" s="36" t="s">
        <v>77</v>
      </c>
      <c r="W5" s="36" t="s">
        <v>78</v>
      </c>
      <c r="X5" s="36" t="s">
        <v>66</v>
      </c>
      <c r="Y5" s="36" t="s">
        <v>75</v>
      </c>
      <c r="Z5" s="36" t="s">
        <v>76</v>
      </c>
      <c r="AA5" s="7"/>
      <c r="AB5" s="49"/>
      <c r="AC5" s="49"/>
      <c r="AE5" s="32" t="s">
        <v>66</v>
      </c>
      <c r="AF5" s="36" t="s">
        <v>75</v>
      </c>
      <c r="AG5" s="36" t="s">
        <v>76</v>
      </c>
      <c r="AH5" s="36" t="s">
        <v>99</v>
      </c>
      <c r="AI5" s="36" t="s">
        <v>78</v>
      </c>
      <c r="AJ5" s="56"/>
      <c r="AL5" s="32" t="s">
        <v>66</v>
      </c>
      <c r="AM5" s="36" t="s">
        <v>75</v>
      </c>
      <c r="AN5" s="36" t="s">
        <v>76</v>
      </c>
      <c r="AO5" s="36" t="s">
        <v>99</v>
      </c>
      <c r="AP5" s="36" t="s">
        <v>78</v>
      </c>
      <c r="AQ5" s="56"/>
    </row>
    <row r="6" spans="1:43" ht="27" customHeight="1">
      <c r="A6" s="7"/>
      <c r="B6" s="7"/>
      <c r="C6" s="7" t="s">
        <v>79</v>
      </c>
      <c r="D6" s="7" t="s">
        <v>80</v>
      </c>
      <c r="E6" s="7" t="s">
        <v>81</v>
      </c>
      <c r="F6" s="7" t="s">
        <v>79</v>
      </c>
      <c r="G6" s="7" t="s">
        <v>80</v>
      </c>
      <c r="H6" s="7" t="s">
        <v>81</v>
      </c>
      <c r="I6" s="7" t="s">
        <v>79</v>
      </c>
      <c r="J6" s="7" t="s">
        <v>80</v>
      </c>
      <c r="K6" s="7" t="s">
        <v>81</v>
      </c>
      <c r="L6" s="7" t="s">
        <v>79</v>
      </c>
      <c r="M6" s="7" t="s">
        <v>80</v>
      </c>
      <c r="N6" s="7" t="s">
        <v>81</v>
      </c>
      <c r="O6" s="7"/>
      <c r="P6" s="7"/>
      <c r="Q6" s="7"/>
      <c r="R6" s="7"/>
      <c r="S6" s="32"/>
      <c r="T6" s="36"/>
      <c r="U6" s="36"/>
      <c r="V6" s="36"/>
      <c r="W6" s="36"/>
      <c r="X6" s="36"/>
      <c r="Y6" s="36"/>
      <c r="Z6" s="36"/>
      <c r="AA6" s="7"/>
      <c r="AB6" s="49"/>
      <c r="AC6" s="49"/>
      <c r="AE6" s="32"/>
      <c r="AF6" s="36"/>
      <c r="AG6" s="36"/>
      <c r="AH6" s="36"/>
      <c r="AI6" s="36"/>
      <c r="AJ6" s="56"/>
      <c r="AL6" s="32"/>
      <c r="AM6" s="36"/>
      <c r="AN6" s="36"/>
      <c r="AO6" s="36"/>
      <c r="AP6" s="36"/>
      <c r="AQ6" s="56"/>
    </row>
    <row r="7" spans="1:43" ht="38.25" customHeight="1">
      <c r="A7" s="7"/>
      <c r="B7" s="10" t="s">
        <v>40</v>
      </c>
      <c r="C7" s="10" t="s">
        <v>40</v>
      </c>
      <c r="D7" s="10" t="s">
        <v>40</v>
      </c>
      <c r="E7" s="10" t="s">
        <v>40</v>
      </c>
      <c r="F7" s="10" t="s">
        <v>40</v>
      </c>
      <c r="G7" s="10" t="s">
        <v>40</v>
      </c>
      <c r="H7" s="10" t="s">
        <v>40</v>
      </c>
      <c r="I7" s="10" t="s">
        <v>40</v>
      </c>
      <c r="J7" s="10" t="s">
        <v>40</v>
      </c>
      <c r="K7" s="10" t="s">
        <v>40</v>
      </c>
      <c r="L7" s="10" t="s">
        <v>40</v>
      </c>
      <c r="M7" s="10" t="s">
        <v>40</v>
      </c>
      <c r="N7" s="10" t="s">
        <v>40</v>
      </c>
      <c r="O7" s="10" t="s">
        <v>40</v>
      </c>
      <c r="P7" s="10" t="s">
        <v>40</v>
      </c>
      <c r="Q7" s="10" t="s">
        <v>40</v>
      </c>
      <c r="R7" s="10" t="s">
        <v>40</v>
      </c>
      <c r="S7" s="37" t="s">
        <v>41</v>
      </c>
      <c r="T7" s="37" t="s">
        <v>41</v>
      </c>
      <c r="U7" s="37" t="s">
        <v>41</v>
      </c>
      <c r="V7" s="37" t="s">
        <v>41</v>
      </c>
      <c r="W7" s="37" t="s">
        <v>41</v>
      </c>
      <c r="X7" s="37" t="s">
        <v>41</v>
      </c>
      <c r="Y7" s="37" t="s">
        <v>41</v>
      </c>
      <c r="Z7" s="37" t="s">
        <v>41</v>
      </c>
      <c r="AA7" s="10" t="s">
        <v>42</v>
      </c>
      <c r="AB7" s="37" t="s">
        <v>41</v>
      </c>
      <c r="AC7" s="37" t="s">
        <v>41</v>
      </c>
      <c r="AE7" s="37" t="s">
        <v>41</v>
      </c>
      <c r="AF7" s="37" t="s">
        <v>41</v>
      </c>
      <c r="AG7" s="37" t="s">
        <v>41</v>
      </c>
      <c r="AH7" s="37" t="s">
        <v>41</v>
      </c>
      <c r="AI7" s="37" t="s">
        <v>41</v>
      </c>
      <c r="AJ7" s="57" t="s">
        <v>41</v>
      </c>
      <c r="AL7" s="37" t="s">
        <v>41</v>
      </c>
      <c r="AM7" s="37" t="s">
        <v>41</v>
      </c>
      <c r="AN7" s="37" t="s">
        <v>41</v>
      </c>
      <c r="AO7" s="37" t="s">
        <v>41</v>
      </c>
      <c r="AP7" s="37" t="s">
        <v>41</v>
      </c>
      <c r="AQ7" s="57" t="s">
        <v>41</v>
      </c>
    </row>
    <row r="8" spans="1:43" ht="27.75" customHeight="1">
      <c r="A8" s="11" t="s">
        <v>43</v>
      </c>
      <c r="B8" s="12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2">
        <v>14</v>
      </c>
      <c r="P8" s="12">
        <v>15</v>
      </c>
      <c r="Q8" s="12">
        <v>16</v>
      </c>
      <c r="R8" s="12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  <c r="AE8" s="13">
        <v>18</v>
      </c>
      <c r="AF8" s="13">
        <v>19</v>
      </c>
      <c r="AG8" s="13">
        <v>20</v>
      </c>
      <c r="AH8" s="13">
        <v>21</v>
      </c>
      <c r="AI8" s="13">
        <v>22</v>
      </c>
      <c r="AJ8" s="58">
        <v>28</v>
      </c>
      <c r="AL8" s="59">
        <v>18</v>
      </c>
      <c r="AM8" s="59">
        <v>19</v>
      </c>
      <c r="AN8" s="59">
        <v>20</v>
      </c>
      <c r="AO8" s="59">
        <v>21</v>
      </c>
      <c r="AP8" s="59">
        <v>22</v>
      </c>
      <c r="AQ8" s="61">
        <v>28</v>
      </c>
    </row>
    <row r="9" spans="1:43" s="1" customFormat="1" ht="30" customHeight="1">
      <c r="A9" s="14" t="s">
        <v>83</v>
      </c>
      <c r="B9" s="15">
        <v>40</v>
      </c>
      <c r="C9" s="15">
        <v>2</v>
      </c>
      <c r="D9" s="15">
        <v>14</v>
      </c>
      <c r="E9" s="16">
        <v>2</v>
      </c>
      <c r="F9" s="16">
        <v>0</v>
      </c>
      <c r="G9" s="16">
        <v>0</v>
      </c>
      <c r="H9" s="16">
        <v>0</v>
      </c>
      <c r="I9" s="16">
        <v>7</v>
      </c>
      <c r="J9" s="16">
        <v>3</v>
      </c>
      <c r="K9" s="16">
        <v>4</v>
      </c>
      <c r="L9" s="16">
        <v>0</v>
      </c>
      <c r="M9" s="16">
        <v>5</v>
      </c>
      <c r="N9" s="16">
        <v>3</v>
      </c>
      <c r="O9" s="16">
        <v>4</v>
      </c>
      <c r="P9" s="16">
        <v>18</v>
      </c>
      <c r="Q9" s="16">
        <v>0</v>
      </c>
      <c r="R9" s="38">
        <v>29</v>
      </c>
      <c r="S9" s="39">
        <v>71.1072</v>
      </c>
      <c r="T9" s="39">
        <v>51.0142</v>
      </c>
      <c r="U9" s="39">
        <v>20.093</v>
      </c>
      <c r="V9" s="39">
        <v>0</v>
      </c>
      <c r="W9" s="39">
        <v>0</v>
      </c>
      <c r="X9" s="39">
        <v>6.4414</v>
      </c>
      <c r="Y9" s="39">
        <v>4.476</v>
      </c>
      <c r="Z9" s="39">
        <v>1.9654</v>
      </c>
      <c r="AA9" s="47">
        <v>1610</v>
      </c>
      <c r="AB9" s="47">
        <v>0</v>
      </c>
      <c r="AC9" s="47">
        <v>0</v>
      </c>
      <c r="AE9" s="47">
        <v>64.6658</v>
      </c>
      <c r="AF9" s="47">
        <v>46.5382</v>
      </c>
      <c r="AG9" s="47">
        <v>18.1276</v>
      </c>
      <c r="AH9" s="47">
        <v>0</v>
      </c>
      <c r="AI9" s="47">
        <v>0</v>
      </c>
      <c r="AJ9" s="47">
        <v>0</v>
      </c>
      <c r="AL9" s="60">
        <f aca="true" t="shared" si="0" ref="AL9:AN9">AE9+X9-S9</f>
        <v>0</v>
      </c>
      <c r="AM9" s="60">
        <f t="shared" si="0"/>
        <v>0</v>
      </c>
      <c r="AN9" s="60">
        <f t="shared" si="0"/>
        <v>0</v>
      </c>
      <c r="AO9" s="60"/>
      <c r="AP9" s="60">
        <f aca="true" t="shared" si="1" ref="AP9:AP24">AI9-W9</f>
        <v>0</v>
      </c>
      <c r="AQ9" s="60">
        <f aca="true" t="shared" si="2" ref="AQ9:AQ24">AJ9+AB9-AC9</f>
        <v>0</v>
      </c>
    </row>
    <row r="10" spans="1:43" s="1" customFormat="1" ht="30" customHeight="1">
      <c r="A10" s="14" t="s">
        <v>84</v>
      </c>
      <c r="B10" s="16">
        <v>107</v>
      </c>
      <c r="C10" s="16">
        <v>2</v>
      </c>
      <c r="D10" s="16">
        <v>2</v>
      </c>
      <c r="E10" s="16"/>
      <c r="F10" s="16">
        <v>0</v>
      </c>
      <c r="G10" s="16">
        <v>0</v>
      </c>
      <c r="H10" s="16">
        <v>0</v>
      </c>
      <c r="I10" s="16">
        <v>36</v>
      </c>
      <c r="J10" s="16">
        <v>43</v>
      </c>
      <c r="K10" s="16">
        <v>3</v>
      </c>
      <c r="L10" s="16">
        <v>1</v>
      </c>
      <c r="M10" s="16">
        <v>17</v>
      </c>
      <c r="N10" s="16">
        <v>3</v>
      </c>
      <c r="O10" s="16">
        <v>3</v>
      </c>
      <c r="P10" s="16">
        <v>72</v>
      </c>
      <c r="Q10" s="16">
        <v>0</v>
      </c>
      <c r="R10" s="40">
        <v>48</v>
      </c>
      <c r="S10" s="41">
        <v>177.7218</v>
      </c>
      <c r="T10" s="41">
        <v>134.5137</v>
      </c>
      <c r="U10" s="41">
        <v>43.2081</v>
      </c>
      <c r="V10" s="41"/>
      <c r="W10" s="41"/>
      <c r="X10" s="41">
        <v>16.2552</v>
      </c>
      <c r="Y10" s="41">
        <v>11.9441</v>
      </c>
      <c r="Z10" s="41">
        <v>4.3111</v>
      </c>
      <c r="AA10" s="47"/>
      <c r="AB10" s="47"/>
      <c r="AC10" s="47"/>
      <c r="AE10" s="47">
        <v>161.4666</v>
      </c>
      <c r="AF10" s="47">
        <v>122.5696</v>
      </c>
      <c r="AG10" s="47">
        <v>38.897</v>
      </c>
      <c r="AH10" s="47"/>
      <c r="AI10" s="47"/>
      <c r="AJ10" s="47"/>
      <c r="AL10" s="60">
        <f aca="true" t="shared" si="3" ref="AL10:AN10">AE10+X10-S10</f>
        <v>0</v>
      </c>
      <c r="AM10" s="60">
        <f t="shared" si="3"/>
        <v>0</v>
      </c>
      <c r="AN10" s="60">
        <f t="shared" si="3"/>
        <v>0</v>
      </c>
      <c r="AO10" s="60"/>
      <c r="AP10" s="60">
        <f t="shared" si="1"/>
        <v>0</v>
      </c>
      <c r="AQ10" s="60">
        <f t="shared" si="2"/>
        <v>0</v>
      </c>
    </row>
    <row r="11" spans="1:43" s="1" customFormat="1" ht="30" customHeight="1">
      <c r="A11" s="14" t="s">
        <v>85</v>
      </c>
      <c r="B11" s="15">
        <v>60</v>
      </c>
      <c r="C11" s="15"/>
      <c r="D11" s="16">
        <v>1</v>
      </c>
      <c r="E11" s="16"/>
      <c r="F11" s="16"/>
      <c r="G11" s="16"/>
      <c r="H11" s="16"/>
      <c r="I11" s="15">
        <v>27</v>
      </c>
      <c r="J11" s="15">
        <v>21</v>
      </c>
      <c r="K11" s="15">
        <v>0</v>
      </c>
      <c r="L11" s="15">
        <v>4</v>
      </c>
      <c r="M11" s="15">
        <v>6</v>
      </c>
      <c r="N11" s="15">
        <v>1</v>
      </c>
      <c r="O11" s="15">
        <v>2</v>
      </c>
      <c r="P11" s="15">
        <v>43</v>
      </c>
      <c r="Q11" s="15">
        <v>0</v>
      </c>
      <c r="R11" s="15">
        <v>30</v>
      </c>
      <c r="S11" s="41">
        <v>96.9607</v>
      </c>
      <c r="T11" s="41">
        <v>75.88260000000001</v>
      </c>
      <c r="U11" s="41">
        <v>21.0781</v>
      </c>
      <c r="V11" s="41">
        <v>0</v>
      </c>
      <c r="W11" s="41">
        <v>0</v>
      </c>
      <c r="X11" s="41">
        <v>8.671</v>
      </c>
      <c r="Y11" s="41">
        <v>6.641</v>
      </c>
      <c r="Z11" s="41">
        <v>2.03</v>
      </c>
      <c r="AA11" s="47">
        <v>1445.17</v>
      </c>
      <c r="AB11" s="47"/>
      <c r="AC11" s="47"/>
      <c r="AE11" s="47">
        <v>88.2897</v>
      </c>
      <c r="AF11" s="47">
        <v>69.2416</v>
      </c>
      <c r="AG11" s="47">
        <v>19.048099999999998</v>
      </c>
      <c r="AH11" s="47">
        <v>0</v>
      </c>
      <c r="AI11" s="47">
        <v>0</v>
      </c>
      <c r="AJ11" s="47"/>
      <c r="AL11" s="60">
        <f aca="true" t="shared" si="4" ref="AL11:AN11">AE11+X11-S11</f>
        <v>0</v>
      </c>
      <c r="AM11" s="60">
        <f t="shared" si="4"/>
        <v>0</v>
      </c>
      <c r="AN11" s="60">
        <f t="shared" si="4"/>
        <v>0</v>
      </c>
      <c r="AO11" s="60"/>
      <c r="AP11" s="60">
        <f t="shared" si="1"/>
        <v>0</v>
      </c>
      <c r="AQ11" s="60">
        <f t="shared" si="2"/>
        <v>0</v>
      </c>
    </row>
    <row r="12" spans="1:43" s="1" customFormat="1" ht="30" customHeight="1">
      <c r="A12" s="14" t="s">
        <v>86</v>
      </c>
      <c r="B12" s="17">
        <v>67</v>
      </c>
      <c r="C12" s="18">
        <v>0</v>
      </c>
      <c r="D12" s="18">
        <v>3</v>
      </c>
      <c r="E12" s="18">
        <v>0</v>
      </c>
      <c r="F12" s="18">
        <v>0</v>
      </c>
      <c r="G12" s="18">
        <v>0</v>
      </c>
      <c r="H12" s="18">
        <v>0</v>
      </c>
      <c r="I12" s="17">
        <v>19</v>
      </c>
      <c r="J12" s="17">
        <v>19</v>
      </c>
      <c r="K12" s="17">
        <v>7</v>
      </c>
      <c r="L12" s="17">
        <v>6</v>
      </c>
      <c r="M12" s="18">
        <v>12</v>
      </c>
      <c r="N12" s="18">
        <v>1</v>
      </c>
      <c r="O12" s="18">
        <v>0</v>
      </c>
      <c r="P12" s="17">
        <v>45</v>
      </c>
      <c r="Q12" s="18">
        <v>0</v>
      </c>
      <c r="R12" s="17">
        <v>39</v>
      </c>
      <c r="S12" s="42">
        <v>124.7274</v>
      </c>
      <c r="T12" s="42">
        <v>92.4225</v>
      </c>
      <c r="U12" s="42">
        <v>32.3049</v>
      </c>
      <c r="V12" s="42">
        <v>0</v>
      </c>
      <c r="W12" s="42"/>
      <c r="X12" s="42">
        <v>10.7625</v>
      </c>
      <c r="Y12" s="42">
        <v>7.9061</v>
      </c>
      <c r="Z12" s="42">
        <v>2.8564</v>
      </c>
      <c r="AA12" s="50">
        <v>1606.3432835820895</v>
      </c>
      <c r="AB12" s="50">
        <v>0</v>
      </c>
      <c r="AC12" s="50">
        <v>0</v>
      </c>
      <c r="AE12" s="47">
        <v>113.9649</v>
      </c>
      <c r="AF12" s="47">
        <v>84.5164</v>
      </c>
      <c r="AG12" s="47">
        <v>29.4485</v>
      </c>
      <c r="AH12" s="47">
        <v>0</v>
      </c>
      <c r="AI12" s="47"/>
      <c r="AJ12" s="47">
        <v>0</v>
      </c>
      <c r="AL12" s="60">
        <f aca="true" t="shared" si="5" ref="AL12:AN12">AE12+X12-S12</f>
        <v>0</v>
      </c>
      <c r="AM12" s="60">
        <f t="shared" si="5"/>
        <v>0</v>
      </c>
      <c r="AN12" s="60">
        <f t="shared" si="5"/>
        <v>0</v>
      </c>
      <c r="AO12" s="60"/>
      <c r="AP12" s="60">
        <f t="shared" si="1"/>
        <v>0</v>
      </c>
      <c r="AQ12" s="60">
        <f t="shared" si="2"/>
        <v>0</v>
      </c>
    </row>
    <row r="13" spans="1:43" s="1" customFormat="1" ht="30" customHeight="1">
      <c r="A13" s="14" t="s">
        <v>92</v>
      </c>
      <c r="B13" s="15">
        <v>68</v>
      </c>
      <c r="C13" s="16"/>
      <c r="D13" s="16"/>
      <c r="E13" s="16"/>
      <c r="F13" s="16"/>
      <c r="G13" s="16"/>
      <c r="H13" s="16"/>
      <c r="I13" s="16">
        <v>15</v>
      </c>
      <c r="J13" s="15">
        <v>37</v>
      </c>
      <c r="K13" s="15">
        <v>3</v>
      </c>
      <c r="L13" s="16">
        <v>2</v>
      </c>
      <c r="M13" s="15">
        <v>11</v>
      </c>
      <c r="N13" s="16">
        <v>0</v>
      </c>
      <c r="O13" s="16">
        <v>6</v>
      </c>
      <c r="P13" s="16">
        <v>41</v>
      </c>
      <c r="Q13" s="15">
        <v>1</v>
      </c>
      <c r="R13" s="15">
        <v>29</v>
      </c>
      <c r="S13" s="41">
        <v>122.04490000000001</v>
      </c>
      <c r="T13" s="41">
        <v>91.4595</v>
      </c>
      <c r="U13" s="41">
        <v>30.5854</v>
      </c>
      <c r="V13" s="41"/>
      <c r="W13" s="41"/>
      <c r="X13" s="41">
        <v>10.407</v>
      </c>
      <c r="Y13" s="41">
        <v>7.5654</v>
      </c>
      <c r="Z13" s="41">
        <v>2.8416</v>
      </c>
      <c r="AA13" s="47"/>
      <c r="AB13" s="47"/>
      <c r="AC13" s="47"/>
      <c r="AE13" s="47">
        <v>111.6379</v>
      </c>
      <c r="AF13" s="47">
        <v>83.8941</v>
      </c>
      <c r="AG13" s="47">
        <v>27.7438</v>
      </c>
      <c r="AH13" s="47"/>
      <c r="AI13" s="47"/>
      <c r="AJ13" s="47"/>
      <c r="AL13" s="60">
        <f aca="true" t="shared" si="6" ref="AL13:AN13">AE13+X13-S13</f>
        <v>0</v>
      </c>
      <c r="AM13" s="60">
        <f t="shared" si="6"/>
        <v>0</v>
      </c>
      <c r="AN13" s="60">
        <f t="shared" si="6"/>
        <v>0</v>
      </c>
      <c r="AO13" s="60"/>
      <c r="AP13" s="60">
        <f t="shared" si="1"/>
        <v>0</v>
      </c>
      <c r="AQ13" s="60">
        <f t="shared" si="2"/>
        <v>0</v>
      </c>
    </row>
    <row r="14" spans="1:43" s="1" customFormat="1" ht="30" customHeight="1">
      <c r="A14" s="14" t="s">
        <v>93</v>
      </c>
      <c r="B14" s="19">
        <v>55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13</v>
      </c>
      <c r="J14" s="20">
        <v>15</v>
      </c>
      <c r="K14" s="20">
        <v>2</v>
      </c>
      <c r="L14" s="20">
        <v>6</v>
      </c>
      <c r="M14" s="20">
        <v>16</v>
      </c>
      <c r="N14" s="20">
        <v>3</v>
      </c>
      <c r="O14" s="19">
        <v>5</v>
      </c>
      <c r="P14" s="19">
        <v>42</v>
      </c>
      <c r="Q14" s="19">
        <v>0</v>
      </c>
      <c r="R14" s="19">
        <v>24</v>
      </c>
      <c r="S14" s="41">
        <v>115.6838</v>
      </c>
      <c r="T14" s="15">
        <v>86.2413</v>
      </c>
      <c r="U14" s="15">
        <v>29.4425</v>
      </c>
      <c r="V14" s="15">
        <v>0</v>
      </c>
      <c r="W14" s="15">
        <v>0</v>
      </c>
      <c r="X14" s="15">
        <v>9.834</v>
      </c>
      <c r="Y14" s="15">
        <v>7.1765</v>
      </c>
      <c r="Z14" s="15">
        <v>2.6575</v>
      </c>
      <c r="AA14" s="51"/>
      <c r="AB14" s="48">
        <v>0</v>
      </c>
      <c r="AC14" s="48">
        <v>0</v>
      </c>
      <c r="AE14" s="52">
        <v>105.8498</v>
      </c>
      <c r="AF14" s="52">
        <v>79.0648</v>
      </c>
      <c r="AG14" s="52">
        <v>26.785</v>
      </c>
      <c r="AH14" s="52">
        <v>0</v>
      </c>
      <c r="AI14" s="52">
        <v>0</v>
      </c>
      <c r="AJ14" s="52">
        <v>0</v>
      </c>
      <c r="AL14" s="60">
        <f aca="true" t="shared" si="7" ref="AL14:AN14">AE14+X14-S14</f>
        <v>0</v>
      </c>
      <c r="AM14" s="60">
        <f t="shared" si="7"/>
        <v>0</v>
      </c>
      <c r="AN14" s="60">
        <f t="shared" si="7"/>
        <v>0</v>
      </c>
      <c r="AO14" s="60"/>
      <c r="AP14" s="60">
        <f t="shared" si="1"/>
        <v>0</v>
      </c>
      <c r="AQ14" s="60">
        <f t="shared" si="2"/>
        <v>0</v>
      </c>
    </row>
    <row r="15" spans="1:43" s="1" customFormat="1" ht="30" customHeight="1">
      <c r="A15" s="14" t="s">
        <v>94</v>
      </c>
      <c r="B15" s="20">
        <v>46</v>
      </c>
      <c r="C15" s="20"/>
      <c r="D15" s="20"/>
      <c r="E15" s="20"/>
      <c r="F15" s="20"/>
      <c r="G15" s="20"/>
      <c r="H15" s="20"/>
      <c r="I15" s="20">
        <v>26</v>
      </c>
      <c r="J15" s="20">
        <v>9</v>
      </c>
      <c r="K15" s="20">
        <v>4</v>
      </c>
      <c r="L15" s="20"/>
      <c r="M15" s="20">
        <v>4</v>
      </c>
      <c r="N15" s="20">
        <v>3</v>
      </c>
      <c r="O15" s="19">
        <v>1</v>
      </c>
      <c r="P15" s="19">
        <v>29</v>
      </c>
      <c r="Q15" s="19"/>
      <c r="R15" s="19">
        <v>23</v>
      </c>
      <c r="S15" s="41">
        <v>75.3615</v>
      </c>
      <c r="T15" s="15">
        <v>56.2668</v>
      </c>
      <c r="U15" s="15">
        <v>19.0947</v>
      </c>
      <c r="V15" s="15"/>
      <c r="W15" s="15">
        <v>0</v>
      </c>
      <c r="X15" s="15">
        <v>6.6969</v>
      </c>
      <c r="Y15" s="15">
        <v>4.9868</v>
      </c>
      <c r="Z15" s="15">
        <v>1.7101</v>
      </c>
      <c r="AA15" s="51">
        <v>1455.85</v>
      </c>
      <c r="AB15" s="48"/>
      <c r="AC15" s="48">
        <v>0</v>
      </c>
      <c r="AE15" s="52">
        <v>68.6646</v>
      </c>
      <c r="AF15" s="52">
        <v>51.28</v>
      </c>
      <c r="AG15" s="52">
        <v>17.3846</v>
      </c>
      <c r="AH15" s="52"/>
      <c r="AI15" s="52">
        <v>0</v>
      </c>
      <c r="AJ15" s="52">
        <v>0</v>
      </c>
      <c r="AL15" s="60">
        <f aca="true" t="shared" si="8" ref="AL15:AN15">AE15+X15-S15</f>
        <v>0</v>
      </c>
      <c r="AM15" s="60">
        <f t="shared" si="8"/>
        <v>0</v>
      </c>
      <c r="AN15" s="60">
        <f t="shared" si="8"/>
        <v>0</v>
      </c>
      <c r="AO15" s="60"/>
      <c r="AP15" s="60">
        <f t="shared" si="1"/>
        <v>0</v>
      </c>
      <c r="AQ15" s="60">
        <f t="shared" si="2"/>
        <v>0</v>
      </c>
    </row>
    <row r="16" spans="1:43" s="2" customFormat="1" ht="30" customHeight="1">
      <c r="A16" s="21" t="s">
        <v>95</v>
      </c>
      <c r="B16" s="22">
        <v>65</v>
      </c>
      <c r="C16" s="22"/>
      <c r="D16" s="22"/>
      <c r="E16" s="22"/>
      <c r="F16" s="22"/>
      <c r="G16" s="22"/>
      <c r="H16" s="22"/>
      <c r="I16" s="22">
        <v>34</v>
      </c>
      <c r="J16" s="22">
        <v>17</v>
      </c>
      <c r="K16" s="22">
        <v>2</v>
      </c>
      <c r="L16" s="22">
        <v>4</v>
      </c>
      <c r="M16" s="22">
        <v>6</v>
      </c>
      <c r="N16" s="22">
        <v>2</v>
      </c>
      <c r="O16" s="22"/>
      <c r="P16" s="22">
        <v>40</v>
      </c>
      <c r="Q16" s="22"/>
      <c r="R16" s="22">
        <v>35</v>
      </c>
      <c r="S16" s="41">
        <v>104.7639</v>
      </c>
      <c r="T16" s="43">
        <v>80.1334</v>
      </c>
      <c r="U16" s="43">
        <v>24.6305</v>
      </c>
      <c r="V16" s="43"/>
      <c r="W16" s="43"/>
      <c r="X16" s="43">
        <v>9.3882</v>
      </c>
      <c r="Y16" s="43">
        <v>7.2005</v>
      </c>
      <c r="Z16" s="43">
        <v>2.1877</v>
      </c>
      <c r="AA16" s="51">
        <v>1444.3384615384616</v>
      </c>
      <c r="AB16" s="53"/>
      <c r="AC16" s="53"/>
      <c r="AE16" s="54">
        <v>95.3757</v>
      </c>
      <c r="AF16" s="54">
        <v>72.9329</v>
      </c>
      <c r="AG16" s="54">
        <v>22.4428</v>
      </c>
      <c r="AH16" s="54"/>
      <c r="AI16" s="54"/>
      <c r="AJ16" s="54"/>
      <c r="AL16" s="60">
        <f aca="true" t="shared" si="9" ref="AL16:AN16">AE16+X16-S16</f>
        <v>0</v>
      </c>
      <c r="AM16" s="60">
        <f t="shared" si="9"/>
        <v>0</v>
      </c>
      <c r="AN16" s="60">
        <f t="shared" si="9"/>
        <v>0</v>
      </c>
      <c r="AO16" s="62"/>
      <c r="AP16" s="60">
        <f t="shared" si="1"/>
        <v>0</v>
      </c>
      <c r="AQ16" s="60">
        <f t="shared" si="2"/>
        <v>0</v>
      </c>
    </row>
    <row r="17" spans="1:43" s="1" customFormat="1" ht="30" customHeight="1">
      <c r="A17" s="23" t="s">
        <v>87</v>
      </c>
      <c r="B17" s="19">
        <v>63</v>
      </c>
      <c r="C17" s="20">
        <v>2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39</v>
      </c>
      <c r="J17" s="20">
        <v>7</v>
      </c>
      <c r="K17" s="20">
        <v>1</v>
      </c>
      <c r="L17" s="20">
        <v>3</v>
      </c>
      <c r="M17" s="20">
        <v>9</v>
      </c>
      <c r="N17" s="20">
        <v>2</v>
      </c>
      <c r="O17" s="19">
        <v>2</v>
      </c>
      <c r="P17" s="19">
        <v>41</v>
      </c>
      <c r="Q17" s="19">
        <v>0</v>
      </c>
      <c r="R17" s="44">
        <v>36</v>
      </c>
      <c r="S17" s="41">
        <v>94.478</v>
      </c>
      <c r="T17" s="15">
        <v>74.4186</v>
      </c>
      <c r="U17" s="15">
        <v>20.0594</v>
      </c>
      <c r="V17" s="15"/>
      <c r="W17" s="15"/>
      <c r="X17" s="15">
        <v>9.1634</v>
      </c>
      <c r="Y17" s="15">
        <v>7.1519</v>
      </c>
      <c r="Z17" s="15">
        <v>2.0115</v>
      </c>
      <c r="AA17" s="51"/>
      <c r="AB17" s="48"/>
      <c r="AC17" s="48"/>
      <c r="AE17" s="52">
        <v>85.3146</v>
      </c>
      <c r="AF17" s="52">
        <v>67.2667</v>
      </c>
      <c r="AG17" s="52">
        <v>18.0479</v>
      </c>
      <c r="AH17" s="52"/>
      <c r="AI17" s="52"/>
      <c r="AJ17" s="52"/>
      <c r="AL17" s="60">
        <f aca="true" t="shared" si="10" ref="AL17:AN17">AE17+X17-S17</f>
        <v>0</v>
      </c>
      <c r="AM17" s="60">
        <f t="shared" si="10"/>
        <v>0</v>
      </c>
      <c r="AN17" s="60">
        <f t="shared" si="10"/>
        <v>0</v>
      </c>
      <c r="AO17" s="60"/>
      <c r="AP17" s="60">
        <f t="shared" si="1"/>
        <v>0</v>
      </c>
      <c r="AQ17" s="60">
        <f t="shared" si="2"/>
        <v>0</v>
      </c>
    </row>
    <row r="18" spans="1:43" s="1" customFormat="1" ht="30" customHeight="1">
      <c r="A18" s="14" t="s">
        <v>96</v>
      </c>
      <c r="B18" s="19">
        <v>56</v>
      </c>
      <c r="C18" s="20"/>
      <c r="D18" s="20"/>
      <c r="E18" s="20"/>
      <c r="F18" s="20"/>
      <c r="G18" s="20"/>
      <c r="H18" s="20"/>
      <c r="I18" s="20">
        <v>33</v>
      </c>
      <c r="J18" s="20">
        <v>0</v>
      </c>
      <c r="K18" s="20">
        <v>0</v>
      </c>
      <c r="L18" s="20">
        <v>17</v>
      </c>
      <c r="M18" s="20">
        <v>0</v>
      </c>
      <c r="N18" s="20">
        <v>6</v>
      </c>
      <c r="O18" s="19">
        <v>1</v>
      </c>
      <c r="P18" s="19">
        <v>49</v>
      </c>
      <c r="Q18" s="19">
        <v>0</v>
      </c>
      <c r="R18" s="45">
        <v>16</v>
      </c>
      <c r="S18" s="41">
        <v>102.9511</v>
      </c>
      <c r="T18" s="15">
        <v>83.86219999999999</v>
      </c>
      <c r="U18" s="15">
        <v>19.0889</v>
      </c>
      <c r="V18" s="15"/>
      <c r="W18" s="15"/>
      <c r="X18" s="15">
        <v>8.8675</v>
      </c>
      <c r="Y18" s="15">
        <v>7.1278</v>
      </c>
      <c r="Z18" s="15">
        <v>1.7397</v>
      </c>
      <c r="AA18" s="51">
        <v>1529</v>
      </c>
      <c r="AB18" s="48"/>
      <c r="AC18" s="48"/>
      <c r="AE18" s="52">
        <v>94.08359999999999</v>
      </c>
      <c r="AF18" s="52">
        <v>76.7344</v>
      </c>
      <c r="AG18" s="52">
        <v>17.3492</v>
      </c>
      <c r="AH18" s="52"/>
      <c r="AI18" s="52"/>
      <c r="AJ18" s="52"/>
      <c r="AL18" s="60">
        <f aca="true" t="shared" si="11" ref="AL18:AN18">AE18+X18-S18</f>
        <v>0</v>
      </c>
      <c r="AM18" s="60">
        <f t="shared" si="11"/>
        <v>0</v>
      </c>
      <c r="AN18" s="60">
        <f t="shared" si="11"/>
        <v>0</v>
      </c>
      <c r="AO18" s="60"/>
      <c r="AP18" s="60">
        <f t="shared" si="1"/>
        <v>0</v>
      </c>
      <c r="AQ18" s="60">
        <f t="shared" si="2"/>
        <v>0</v>
      </c>
    </row>
    <row r="19" spans="1:43" s="1" customFormat="1" ht="30" customHeight="1">
      <c r="A19" s="23" t="s">
        <v>88</v>
      </c>
      <c r="B19" s="19">
        <v>101</v>
      </c>
      <c r="C19" s="20">
        <v>0</v>
      </c>
      <c r="D19" s="20">
        <v>0</v>
      </c>
      <c r="E19" s="20">
        <v>1</v>
      </c>
      <c r="F19" s="20">
        <v>0</v>
      </c>
      <c r="G19" s="20">
        <v>0</v>
      </c>
      <c r="H19" s="20">
        <v>0</v>
      </c>
      <c r="I19" s="20">
        <v>36</v>
      </c>
      <c r="J19" s="29">
        <v>27</v>
      </c>
      <c r="K19" s="29">
        <v>9</v>
      </c>
      <c r="L19" s="20">
        <v>8</v>
      </c>
      <c r="M19" s="29">
        <v>14</v>
      </c>
      <c r="N19" s="29">
        <v>6</v>
      </c>
      <c r="O19" s="30">
        <v>5</v>
      </c>
      <c r="P19" s="30">
        <v>64</v>
      </c>
      <c r="Q19" s="30">
        <v>3</v>
      </c>
      <c r="R19" s="46">
        <v>50</v>
      </c>
      <c r="S19" s="41">
        <v>178.0823</v>
      </c>
      <c r="T19" s="15">
        <v>130.9235</v>
      </c>
      <c r="U19" s="15">
        <v>47.1588</v>
      </c>
      <c r="V19" s="15">
        <v>0</v>
      </c>
      <c r="W19" s="15">
        <v>0</v>
      </c>
      <c r="X19" s="15">
        <v>16.201199999999996</v>
      </c>
      <c r="Y19" s="15">
        <v>11.871299999999998</v>
      </c>
      <c r="Z19" s="15">
        <v>4.3298999999999985</v>
      </c>
      <c r="AA19" s="51">
        <v>1604.08</v>
      </c>
      <c r="AB19" s="48">
        <v>0</v>
      </c>
      <c r="AC19" s="48">
        <v>0</v>
      </c>
      <c r="AE19" s="52">
        <v>161.8811</v>
      </c>
      <c r="AF19" s="52">
        <v>119.0522</v>
      </c>
      <c r="AG19" s="52">
        <v>42.8289</v>
      </c>
      <c r="AH19" s="52">
        <v>0</v>
      </c>
      <c r="AI19" s="52">
        <v>0</v>
      </c>
      <c r="AJ19" s="52">
        <v>0</v>
      </c>
      <c r="AL19" s="60">
        <f aca="true" t="shared" si="12" ref="AL19:AN19">AE19+X19-S19</f>
        <v>0</v>
      </c>
      <c r="AM19" s="60">
        <f t="shared" si="12"/>
        <v>0</v>
      </c>
      <c r="AN19" s="60">
        <f t="shared" si="12"/>
        <v>0</v>
      </c>
      <c r="AO19" s="60"/>
      <c r="AP19" s="60">
        <f t="shared" si="1"/>
        <v>0</v>
      </c>
      <c r="AQ19" s="60">
        <f t="shared" si="2"/>
        <v>0</v>
      </c>
    </row>
    <row r="20" spans="1:43" s="1" customFormat="1" ht="30" customHeight="1">
      <c r="A20" s="23" t="s">
        <v>97</v>
      </c>
      <c r="B20" s="19">
        <v>60</v>
      </c>
      <c r="C20" s="20"/>
      <c r="D20" s="20"/>
      <c r="E20" s="20"/>
      <c r="F20" s="20"/>
      <c r="G20" s="20"/>
      <c r="H20" s="20"/>
      <c r="I20" s="20">
        <v>22</v>
      </c>
      <c r="J20" s="20">
        <v>14</v>
      </c>
      <c r="K20" s="20">
        <v>0</v>
      </c>
      <c r="L20" s="20">
        <v>9</v>
      </c>
      <c r="M20" s="20">
        <v>12</v>
      </c>
      <c r="N20" s="20">
        <v>3</v>
      </c>
      <c r="O20" s="19">
        <v>2</v>
      </c>
      <c r="P20" s="19">
        <v>41</v>
      </c>
      <c r="Q20" s="19">
        <v>0</v>
      </c>
      <c r="R20" s="44">
        <v>26</v>
      </c>
      <c r="S20" s="41">
        <v>107.1651</v>
      </c>
      <c r="T20" s="15">
        <v>82.9246</v>
      </c>
      <c r="U20" s="15">
        <v>24.2405</v>
      </c>
      <c r="V20" s="15"/>
      <c r="W20" s="15"/>
      <c r="X20" s="15">
        <v>10.0191</v>
      </c>
      <c r="Y20" s="15">
        <v>7.59</v>
      </c>
      <c r="Z20" s="15">
        <v>2.4291</v>
      </c>
      <c r="AA20" s="51"/>
      <c r="AB20" s="48"/>
      <c r="AC20" s="48"/>
      <c r="AE20" s="52">
        <v>97.146</v>
      </c>
      <c r="AF20" s="52">
        <v>75.3346</v>
      </c>
      <c r="AG20" s="52">
        <v>21.8114</v>
      </c>
      <c r="AH20" s="52"/>
      <c r="AI20" s="15"/>
      <c r="AJ20" s="52"/>
      <c r="AL20" s="60">
        <f aca="true" t="shared" si="13" ref="AL20:AN20">AE20+X20-S20</f>
        <v>0</v>
      </c>
      <c r="AM20" s="60">
        <f t="shared" si="13"/>
        <v>0</v>
      </c>
      <c r="AN20" s="60">
        <f t="shared" si="13"/>
        <v>0</v>
      </c>
      <c r="AO20" s="60"/>
      <c r="AP20" s="60">
        <f t="shared" si="1"/>
        <v>0</v>
      </c>
      <c r="AQ20" s="60">
        <f t="shared" si="2"/>
        <v>0</v>
      </c>
    </row>
    <row r="21" spans="1:43" s="1" customFormat="1" ht="30" customHeight="1">
      <c r="A21" s="24" t="s">
        <v>98</v>
      </c>
      <c r="B21" s="15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7</v>
      </c>
      <c r="J21" s="15">
        <v>7</v>
      </c>
      <c r="K21" s="15">
        <v>0</v>
      </c>
      <c r="L21" s="15">
        <v>2</v>
      </c>
      <c r="M21" s="15">
        <v>4</v>
      </c>
      <c r="N21" s="15">
        <v>1</v>
      </c>
      <c r="O21" s="15">
        <v>0</v>
      </c>
      <c r="P21" s="15">
        <v>14</v>
      </c>
      <c r="Q21" s="15">
        <v>0</v>
      </c>
      <c r="R21" s="15">
        <v>10</v>
      </c>
      <c r="S21" s="41">
        <v>43.7543</v>
      </c>
      <c r="T21" s="15">
        <v>32.3936</v>
      </c>
      <c r="U21" s="15">
        <v>11.3607</v>
      </c>
      <c r="V21" s="15">
        <v>0</v>
      </c>
      <c r="W21" s="15">
        <v>0</v>
      </c>
      <c r="X21" s="15">
        <v>3.4262</v>
      </c>
      <c r="Y21" s="15">
        <v>2.5543</v>
      </c>
      <c r="Z21" s="15">
        <v>0.8719</v>
      </c>
      <c r="AA21" s="51">
        <v>1631.52380952381</v>
      </c>
      <c r="AB21" s="48">
        <v>0</v>
      </c>
      <c r="AC21" s="48">
        <v>0</v>
      </c>
      <c r="AE21" s="52">
        <v>40.3281</v>
      </c>
      <c r="AF21" s="52">
        <v>29.8393</v>
      </c>
      <c r="AG21" s="52">
        <v>10.4888</v>
      </c>
      <c r="AH21" s="52">
        <v>0</v>
      </c>
      <c r="AI21" s="52">
        <v>0</v>
      </c>
      <c r="AJ21" s="52">
        <v>0</v>
      </c>
      <c r="AL21" s="60">
        <f aca="true" t="shared" si="14" ref="AL21:AN21">AE21+X21-S21</f>
        <v>0</v>
      </c>
      <c r="AM21" s="60">
        <f t="shared" si="14"/>
        <v>0</v>
      </c>
      <c r="AN21" s="60">
        <f t="shared" si="14"/>
        <v>0</v>
      </c>
      <c r="AO21" s="60"/>
      <c r="AP21" s="60">
        <f t="shared" si="1"/>
        <v>0</v>
      </c>
      <c r="AQ21" s="60">
        <f t="shared" si="2"/>
        <v>0</v>
      </c>
    </row>
    <row r="22" spans="1:43" s="1" customFormat="1" ht="30" customHeight="1">
      <c r="A22" s="14" t="s">
        <v>89</v>
      </c>
      <c r="B22" s="19">
        <v>85</v>
      </c>
      <c r="C22" s="20">
        <v>4</v>
      </c>
      <c r="D22" s="20">
        <v>3</v>
      </c>
      <c r="E22" s="20"/>
      <c r="F22" s="20"/>
      <c r="G22" s="20"/>
      <c r="H22" s="20"/>
      <c r="I22" s="20">
        <v>26</v>
      </c>
      <c r="J22" s="20">
        <v>35</v>
      </c>
      <c r="K22" s="20">
        <v>1</v>
      </c>
      <c r="L22" s="20">
        <v>9</v>
      </c>
      <c r="M22" s="20">
        <v>4</v>
      </c>
      <c r="N22" s="20">
        <v>3</v>
      </c>
      <c r="O22" s="19">
        <v>9</v>
      </c>
      <c r="P22" s="19">
        <v>45</v>
      </c>
      <c r="Q22" s="19"/>
      <c r="R22" s="19">
        <v>53</v>
      </c>
      <c r="S22" s="41">
        <v>133.0169</v>
      </c>
      <c r="T22" s="15">
        <v>102.24100000000001</v>
      </c>
      <c r="U22" s="15">
        <v>30.775899999999996</v>
      </c>
      <c r="V22" s="15"/>
      <c r="W22" s="15"/>
      <c r="X22" s="15">
        <v>12.4812</v>
      </c>
      <c r="Y22" s="15">
        <v>9.4385</v>
      </c>
      <c r="Z22" s="15">
        <v>3.0427</v>
      </c>
      <c r="AA22" s="51"/>
      <c r="AB22" s="48"/>
      <c r="AC22" s="48"/>
      <c r="AE22" s="52">
        <v>120.53569999999999</v>
      </c>
      <c r="AF22" s="52">
        <v>92.8025</v>
      </c>
      <c r="AG22" s="52">
        <v>27.733199999999997</v>
      </c>
      <c r="AH22" s="52"/>
      <c r="AI22" s="52"/>
      <c r="AJ22" s="52"/>
      <c r="AL22" s="60">
        <f aca="true" t="shared" si="15" ref="AL22:AN22">AE22+X22-S22</f>
        <v>0</v>
      </c>
      <c r="AM22" s="60">
        <f t="shared" si="15"/>
        <v>0</v>
      </c>
      <c r="AN22" s="60">
        <f t="shared" si="15"/>
        <v>0</v>
      </c>
      <c r="AO22" s="60"/>
      <c r="AP22" s="60">
        <f t="shared" si="1"/>
        <v>0</v>
      </c>
      <c r="AQ22" s="60">
        <f t="shared" si="2"/>
        <v>0</v>
      </c>
    </row>
    <row r="23" spans="1:43" s="1" customFormat="1" ht="30" customHeight="1">
      <c r="A23" s="14" t="s">
        <v>90</v>
      </c>
      <c r="B23" s="19">
        <v>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1</v>
      </c>
      <c r="I23" s="20">
        <v>1</v>
      </c>
      <c r="J23" s="20">
        <v>1</v>
      </c>
      <c r="K23" s="20">
        <v>0</v>
      </c>
      <c r="L23" s="20">
        <v>0</v>
      </c>
      <c r="M23" s="20">
        <v>0</v>
      </c>
      <c r="N23" s="20">
        <v>0</v>
      </c>
      <c r="O23" s="15">
        <v>0</v>
      </c>
      <c r="P23" s="15">
        <v>3</v>
      </c>
      <c r="Q23" s="15">
        <v>0</v>
      </c>
      <c r="R23" s="15">
        <v>2</v>
      </c>
      <c r="S23" s="41">
        <v>6.4598</v>
      </c>
      <c r="T23" s="15">
        <v>4.3657</v>
      </c>
      <c r="U23" s="15">
        <v>2.0941</v>
      </c>
      <c r="V23" s="15"/>
      <c r="W23" s="15"/>
      <c r="X23" s="15">
        <v>0.5392</v>
      </c>
      <c r="Y23" s="15">
        <v>0.3649</v>
      </c>
      <c r="Z23" s="15">
        <v>0.1743</v>
      </c>
      <c r="AA23" s="51"/>
      <c r="AB23" s="48"/>
      <c r="AC23" s="48"/>
      <c r="AE23" s="52">
        <v>5.9206</v>
      </c>
      <c r="AF23" s="52">
        <v>4.0008</v>
      </c>
      <c r="AG23" s="52">
        <v>1.9198</v>
      </c>
      <c r="AH23" s="52"/>
      <c r="AI23" s="52"/>
      <c r="AJ23" s="52"/>
      <c r="AL23" s="60">
        <f aca="true" t="shared" si="16" ref="AL23:AN23">AE23+X23-S23</f>
        <v>0</v>
      </c>
      <c r="AM23" s="60">
        <f t="shared" si="16"/>
        <v>0</v>
      </c>
      <c r="AN23" s="60">
        <f t="shared" si="16"/>
        <v>0</v>
      </c>
      <c r="AO23" s="60"/>
      <c r="AP23" s="60">
        <f t="shared" si="1"/>
        <v>0</v>
      </c>
      <c r="AQ23" s="60">
        <f t="shared" si="2"/>
        <v>0</v>
      </c>
    </row>
    <row r="24" spans="1:43" s="1" customFormat="1" ht="30" customHeight="1">
      <c r="A24" s="14" t="s">
        <v>100</v>
      </c>
      <c r="B24" s="25">
        <v>8</v>
      </c>
      <c r="C24" s="25"/>
      <c r="D24" s="25"/>
      <c r="E24" s="25"/>
      <c r="F24" s="25">
        <v>3</v>
      </c>
      <c r="G24" s="25">
        <v>3</v>
      </c>
      <c r="H24" s="19">
        <v>2</v>
      </c>
      <c r="I24" s="19"/>
      <c r="J24" s="19"/>
      <c r="K24" s="19"/>
      <c r="L24" s="19"/>
      <c r="M24" s="19"/>
      <c r="N24" s="19"/>
      <c r="O24" s="19">
        <v>1</v>
      </c>
      <c r="P24" s="19">
        <v>0</v>
      </c>
      <c r="Q24" s="19">
        <v>0</v>
      </c>
      <c r="R24" s="19">
        <v>7</v>
      </c>
      <c r="S24" s="47">
        <v>22.2828</v>
      </c>
      <c r="T24" s="48">
        <v>16.2552</v>
      </c>
      <c r="U24" s="48">
        <v>6.0276</v>
      </c>
      <c r="V24" s="48"/>
      <c r="W24" s="48"/>
      <c r="X24" s="48">
        <v>1.9002</v>
      </c>
      <c r="Y24" s="48">
        <v>1.3624</v>
      </c>
      <c r="Z24" s="48">
        <v>0.5378</v>
      </c>
      <c r="AA24" s="51"/>
      <c r="AB24" s="48"/>
      <c r="AC24" s="48"/>
      <c r="AE24" s="52">
        <v>20.3826</v>
      </c>
      <c r="AF24" s="52">
        <v>14.8928</v>
      </c>
      <c r="AG24" s="52">
        <v>5.4898</v>
      </c>
      <c r="AH24" s="52"/>
      <c r="AI24" s="52"/>
      <c r="AJ24" s="52"/>
      <c r="AL24" s="60">
        <f aca="true" t="shared" si="17" ref="AL24:AN24">AE24+X24-S24</f>
        <v>0</v>
      </c>
      <c r="AM24" s="60">
        <f t="shared" si="17"/>
        <v>0</v>
      </c>
      <c r="AN24" s="60">
        <f t="shared" si="17"/>
        <v>0</v>
      </c>
      <c r="AO24" s="60"/>
      <c r="AP24" s="60">
        <f t="shared" si="1"/>
        <v>0</v>
      </c>
      <c r="AQ24" s="60">
        <f t="shared" si="2"/>
        <v>0</v>
      </c>
    </row>
    <row r="25" spans="1:43" ht="30" customHeight="1">
      <c r="A25" s="10" t="s">
        <v>91</v>
      </c>
      <c r="B25" s="26">
        <f aca="true" t="shared" si="18" ref="B25:N25">SUM(B9:B24)</f>
        <v>905</v>
      </c>
      <c r="C25" s="26">
        <f t="shared" si="18"/>
        <v>10</v>
      </c>
      <c r="D25" s="26">
        <f t="shared" si="18"/>
        <v>23</v>
      </c>
      <c r="E25" s="26">
        <f t="shared" si="18"/>
        <v>3</v>
      </c>
      <c r="F25" s="26">
        <f t="shared" si="18"/>
        <v>3</v>
      </c>
      <c r="G25" s="26">
        <f t="shared" si="18"/>
        <v>3</v>
      </c>
      <c r="H25" s="26">
        <f t="shared" si="18"/>
        <v>3</v>
      </c>
      <c r="I25" s="26">
        <f t="shared" si="18"/>
        <v>341</v>
      </c>
      <c r="J25" s="26">
        <f t="shared" si="18"/>
        <v>255</v>
      </c>
      <c r="K25" s="26">
        <f t="shared" si="18"/>
        <v>36</v>
      </c>
      <c r="L25" s="26">
        <f t="shared" si="18"/>
        <v>71</v>
      </c>
      <c r="M25" s="26">
        <f t="shared" si="18"/>
        <v>120</v>
      </c>
      <c r="N25" s="26">
        <f t="shared" si="18"/>
        <v>37</v>
      </c>
      <c r="O25" s="26">
        <f aca="true" t="shared" si="19" ref="O25:AC25">SUM(O9:O24)</f>
        <v>41</v>
      </c>
      <c r="P25" s="26">
        <f t="shared" si="19"/>
        <v>587</v>
      </c>
      <c r="Q25" s="26">
        <f t="shared" si="19"/>
        <v>4</v>
      </c>
      <c r="R25" s="26">
        <f t="shared" si="19"/>
        <v>457</v>
      </c>
      <c r="S25" s="26">
        <v>1592.9034</v>
      </c>
      <c r="T25" s="26">
        <f t="shared" si="19"/>
        <v>1195.3184</v>
      </c>
      <c r="U25" s="26">
        <f t="shared" si="19"/>
        <v>381.2431</v>
      </c>
      <c r="V25" s="26">
        <v>16.3419</v>
      </c>
      <c r="W25" s="26">
        <f t="shared" si="19"/>
        <v>0</v>
      </c>
      <c r="X25" s="26">
        <f t="shared" si="19"/>
        <v>141.05419999999998</v>
      </c>
      <c r="Y25" s="26">
        <f t="shared" si="19"/>
        <v>105.35749999999999</v>
      </c>
      <c r="Z25" s="26">
        <f t="shared" si="19"/>
        <v>35.6967</v>
      </c>
      <c r="AA25" s="26">
        <f>X25/B25*10000</f>
        <v>1558.609944751381</v>
      </c>
      <c r="AB25" s="26">
        <f t="shared" si="19"/>
        <v>0</v>
      </c>
      <c r="AC25" s="26">
        <f t="shared" si="19"/>
        <v>0</v>
      </c>
      <c r="AD25" s="4"/>
      <c r="AE25" s="55">
        <v>1435.5072999999998</v>
      </c>
      <c r="AF25" s="55">
        <v>1089.9609</v>
      </c>
      <c r="AG25" s="55">
        <v>345.5464</v>
      </c>
      <c r="AH25" s="55">
        <v>0</v>
      </c>
      <c r="AI25" s="55">
        <v>0</v>
      </c>
      <c r="AJ25" s="55">
        <v>0</v>
      </c>
      <c r="AK25" s="4"/>
      <c r="AL25" s="60">
        <f>AE25+X25-S25</f>
        <v>-16.341900000000123</v>
      </c>
      <c r="AM25" s="60">
        <f aca="true" t="shared" si="20" ref="AM25:AQ25">SUM(AM9:AM24)</f>
        <v>0</v>
      </c>
      <c r="AN25" s="60">
        <f t="shared" si="20"/>
        <v>0</v>
      </c>
      <c r="AO25" s="60">
        <f t="shared" si="20"/>
        <v>0</v>
      </c>
      <c r="AP25" s="60">
        <f t="shared" si="20"/>
        <v>0</v>
      </c>
      <c r="AQ25" s="60">
        <f t="shared" si="20"/>
        <v>0</v>
      </c>
    </row>
    <row r="26" spans="1:27" ht="36.75" customHeight="1">
      <c r="A26" s="27" t="s">
        <v>82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8" ht="15">
      <c r="D28" s="28"/>
    </row>
  </sheetData>
  <sheetProtection/>
  <mergeCells count="44">
    <mergeCell ref="A1:AA1"/>
    <mergeCell ref="A2:AA2"/>
    <mergeCell ref="B3:R3"/>
    <mergeCell ref="S3:AA3"/>
    <mergeCell ref="C4:H4"/>
    <mergeCell ref="I4:N4"/>
    <mergeCell ref="O4:R4"/>
    <mergeCell ref="S4:W4"/>
    <mergeCell ref="X4:Z4"/>
    <mergeCell ref="AE4:AI4"/>
    <mergeCell ref="AL4:AP4"/>
    <mergeCell ref="C5:E5"/>
    <mergeCell ref="F5:H5"/>
    <mergeCell ref="I5:K5"/>
    <mergeCell ref="L5:N5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  <mergeCell ref="AB3:AB6"/>
    <mergeCell ref="AC3:AC6"/>
    <mergeCell ref="AE5:AE6"/>
    <mergeCell ref="AF5:AF6"/>
    <mergeCell ref="AG5:AG6"/>
    <mergeCell ref="AH5:AH6"/>
    <mergeCell ref="AI5:AI6"/>
    <mergeCell ref="AJ3:AJ6"/>
    <mergeCell ref="AL5:AL6"/>
    <mergeCell ref="AM5:AM6"/>
    <mergeCell ref="AN5:AN6"/>
    <mergeCell ref="AO5:AO6"/>
    <mergeCell ref="AP5:AP6"/>
    <mergeCell ref="AQ3:AQ6"/>
  </mergeCells>
  <printOptions horizontalCentered="1" verticalCentered="1"/>
  <pageMargins left="0" right="0" top="0.40902777777777777" bottom="0.40902777777777777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2020-03-04T01:14:06Z</cp:lastPrinted>
  <dcterms:created xsi:type="dcterms:W3CDTF">2019-10-09T00:01:12Z</dcterms:created>
  <dcterms:modified xsi:type="dcterms:W3CDTF">2023-01-03T02:56:26Z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531A3567AFE84BB0A067FB22CF2004E1</vt:lpwstr>
  </property>
</Properties>
</file>