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城市报表" sheetId="1" r:id="rId1"/>
    <sheet name="农村报表" sheetId="2" r:id="rId2"/>
    <sheet name="特困人员" sheetId="3" r:id="rId3"/>
    <sheet name="城市报表 (乡镇)" sheetId="4" r:id="rId4"/>
    <sheet name="农村报表 (乡镇)" sheetId="5" r:id="rId5"/>
    <sheet name="特困人员 (乡镇)" sheetId="6" r:id="rId6"/>
  </sheets>
  <definedNames/>
  <calcPr fullCalcOnLoad="1"/>
</workbook>
</file>

<file path=xl/sharedStrings.xml><?xml version="1.0" encoding="utf-8"?>
<sst xmlns="http://schemas.openxmlformats.org/spreadsheetml/2006/main" count="582" uniqueCount="100">
  <si>
    <t>附件1：</t>
  </si>
  <si>
    <t>城市居民最低生活保障统计表</t>
  </si>
  <si>
    <t>( 2022年6月 ）</t>
  </si>
  <si>
    <t>填报单位:（盖章）</t>
  </si>
  <si>
    <t>签批人:</t>
  </si>
  <si>
    <t xml:space="preserve"> 救助部门审核人：</t>
  </si>
  <si>
    <t>计财部门审核人：</t>
  </si>
  <si>
    <t>填表人:</t>
  </si>
  <si>
    <t>填表日期:2022年6月20日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</si>
  <si>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</si>
  <si>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</si>
  <si>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</si>
  <si>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</si>
  <si>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</si>
  <si>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</si>
  <si>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</si>
  <si>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r>
      <t>1-</t>
    </r>
    <r>
      <rPr>
        <sz val="10"/>
        <rFont val="宋体"/>
        <family val="0"/>
      </rPr>
      <t>当月资金总支出</t>
    </r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</si>
  <si>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</si>
  <si>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</si>
  <si>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</si>
  <si>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</si>
  <si>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</si>
  <si>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</si>
  <si>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</si>
  <si>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</si>
  <si>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</si>
  <si>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</si>
  <si>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</si>
  <si>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</si>
  <si>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</si>
  <si>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</si>
  <si>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</si>
  <si>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</si>
  <si>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</si>
  <si>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</si>
  <si>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</si>
  <si>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</si>
  <si>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</si>
  <si>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</si>
  <si>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</si>
  <si>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</si>
  <si>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</si>
  <si>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</si>
  <si>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</si>
  <si>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尤溪县</t>
  </si>
  <si>
    <r>
      <t>说明：1、</t>
    </r>
    <r>
      <rPr>
        <b/>
        <sz val="11"/>
        <rFont val="宋体"/>
        <family val="0"/>
      </rPr>
      <t>低保人员分类</t>
    </r>
    <r>
      <rPr>
        <sz val="11"/>
        <rFont val="宋体"/>
        <family val="0"/>
      </rPr>
      <t>：做好与财务部门年度数据的有效衔接；2、</t>
    </r>
    <r>
      <rPr>
        <b/>
        <sz val="11"/>
        <rFont val="宋体"/>
        <family val="0"/>
      </rPr>
      <t>劳动能力情况</t>
    </r>
    <r>
      <rPr>
        <sz val="11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1"/>
        <rFont val="宋体"/>
        <family val="0"/>
      </rPr>
      <t>致贫原因</t>
    </r>
    <r>
      <rPr>
        <sz val="11"/>
        <rFont val="宋体"/>
        <family val="0"/>
      </rPr>
      <t>：具体分疾病、灾害、残疾、缺乏劳动力、其他，可多因素致贫；4、</t>
    </r>
    <r>
      <rPr>
        <b/>
        <sz val="11"/>
        <rFont val="宋体"/>
        <family val="0"/>
      </rPr>
      <t>动态管理</t>
    </r>
    <r>
      <rPr>
        <sz val="11"/>
        <rFont val="宋体"/>
        <family val="0"/>
      </rPr>
      <t>：统计每月新增、退出人次；5、</t>
    </r>
    <r>
      <rPr>
        <b/>
        <sz val="11"/>
        <rFont val="宋体"/>
        <family val="0"/>
      </rPr>
      <t>统计逻辑</t>
    </r>
    <r>
      <rPr>
        <sz val="11"/>
        <rFont val="宋体"/>
        <family val="0"/>
      </rPr>
      <t>：序号2=9+10+11+12、序号2≤13+14+15+16+17、序号21=22+23+24+25、序号26=27+28+29+30；6、各设区市民政局务必做好数据汇总审核，并于</t>
    </r>
    <r>
      <rPr>
        <b/>
        <sz val="11"/>
        <rFont val="宋体"/>
        <family val="0"/>
      </rPr>
      <t>每月15日</t>
    </r>
    <r>
      <rPr>
        <sz val="11"/>
        <rFont val="宋体"/>
        <family val="0"/>
      </rPr>
      <t>前盖章报送省厅。</t>
    </r>
  </si>
  <si>
    <t>附件2：</t>
  </si>
  <si>
    <t>农村居民最低生活保障统计表</t>
  </si>
  <si>
    <t xml:space="preserve"> </t>
  </si>
  <si>
    <t xml:space="preserve">计财部门审核人： </t>
  </si>
  <si>
    <t>低保中列为扶贫开发对象</t>
  </si>
  <si>
    <t>1-当月资金总支出</t>
  </si>
  <si>
    <t>户数</t>
  </si>
  <si>
    <t>人数</t>
  </si>
  <si>
    <t>备注：</t>
  </si>
  <si>
    <t xml:space="preserve">    </t>
  </si>
  <si>
    <r>
      <t>说明：</t>
    </r>
    <r>
      <rPr>
        <sz val="11"/>
        <rFont val="宋体"/>
        <family val="0"/>
      </rPr>
      <t>1、</t>
    </r>
    <r>
      <rPr>
        <b/>
        <sz val="11"/>
        <rFont val="宋体"/>
        <family val="0"/>
      </rPr>
      <t>低保人员分类</t>
    </r>
    <r>
      <rPr>
        <sz val="11"/>
        <rFont val="宋体"/>
        <family val="0"/>
      </rPr>
      <t>：做好与财务部门年度数据的有效衔接；2、</t>
    </r>
    <r>
      <rPr>
        <b/>
        <sz val="11"/>
        <rFont val="宋体"/>
        <family val="0"/>
      </rPr>
      <t>劳动能力情况</t>
    </r>
    <r>
      <rPr>
        <sz val="11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1"/>
        <rFont val="宋体"/>
        <family val="0"/>
      </rPr>
      <t>致贫原因</t>
    </r>
    <r>
      <rPr>
        <sz val="11"/>
        <rFont val="宋体"/>
        <family val="0"/>
      </rPr>
      <t>：具体分疾病、灾害、残疾、缺乏劳动力、其他，可多因素致贫；4、</t>
    </r>
    <r>
      <rPr>
        <b/>
        <sz val="11"/>
        <rFont val="宋体"/>
        <family val="0"/>
      </rPr>
      <t>动态管理</t>
    </r>
    <r>
      <rPr>
        <sz val="11"/>
        <rFont val="宋体"/>
        <family val="0"/>
      </rPr>
      <t>：统计每月新增、退出人次；5、</t>
    </r>
    <r>
      <rPr>
        <b/>
        <sz val="11"/>
        <rFont val="宋体"/>
        <family val="0"/>
      </rPr>
      <t>统计逻辑</t>
    </r>
    <r>
      <rPr>
        <sz val="11"/>
        <rFont val="宋体"/>
        <family val="0"/>
      </rPr>
      <t>：序号2=9+10+11+12、序号2≤13+14+15+16+17、序号21=22+23+24+25、序号26=27+28+29+30；6、各设区市民政局务必做好数据汇总审核，并于</t>
    </r>
    <r>
      <rPr>
        <b/>
        <sz val="11"/>
        <rFont val="宋体"/>
        <family val="0"/>
      </rPr>
      <t>每月15日</t>
    </r>
    <r>
      <rPr>
        <sz val="11"/>
        <rFont val="宋体"/>
        <family val="0"/>
      </rPr>
      <t>前盖章报送省厅。</t>
    </r>
  </si>
  <si>
    <t>特困人员救助供养情况统计表</t>
  </si>
  <si>
    <t>(2022年6月）</t>
  </si>
  <si>
    <r>
      <t>签批人:</t>
    </r>
    <r>
      <rPr>
        <sz val="12"/>
        <rFont val="宋体"/>
        <family val="0"/>
      </rPr>
      <t xml:space="preserve"> </t>
    </r>
  </si>
  <si>
    <r>
      <t xml:space="preserve"> 救助部门审核人：</t>
    </r>
    <r>
      <rPr>
        <sz val="12"/>
        <rFont val="宋体"/>
        <family val="0"/>
      </rPr>
      <t xml:space="preserve"> </t>
    </r>
  </si>
  <si>
    <t>市、县（区）名称</t>
  </si>
  <si>
    <t>救助供养对象</t>
  </si>
  <si>
    <t>救助供养资金</t>
  </si>
  <si>
    <t>物价补贴</t>
  </si>
  <si>
    <t>物价补贴（累计）</t>
  </si>
  <si>
    <t>总数</t>
  </si>
  <si>
    <t>城市对象</t>
  </si>
  <si>
    <t>农村对象</t>
  </si>
  <si>
    <t>对象类型</t>
  </si>
  <si>
    <t>当年总支出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</si>
  <si>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</si>
  <si>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</si>
  <si>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</si>
  <si>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</si>
  <si>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基本生活支出</t>
  </si>
  <si>
    <t>护理费用支出</t>
  </si>
  <si>
    <t>其他支出（丧葬费）</t>
  </si>
  <si>
    <t>提标补发</t>
  </si>
  <si>
    <t>全自理</t>
  </si>
  <si>
    <t>半护理</t>
  </si>
  <si>
    <t>全护理</t>
  </si>
  <si>
    <t>城关镇</t>
  </si>
  <si>
    <t>梅仙镇</t>
  </si>
  <si>
    <t>联合镇</t>
  </si>
  <si>
    <t>西滨镇</t>
  </si>
  <si>
    <t>台溪乡</t>
  </si>
  <si>
    <t>新阳镇</t>
  </si>
  <si>
    <t>西城镇</t>
  </si>
  <si>
    <t>尤溪口镇</t>
  </si>
  <si>
    <t>合计</t>
  </si>
  <si>
    <t>洋中镇</t>
  </si>
  <si>
    <t>汤川乡</t>
  </si>
  <si>
    <t>溪尾乡</t>
  </si>
  <si>
    <t>中仙镇</t>
  </si>
  <si>
    <t>坂面镇</t>
  </si>
  <si>
    <t>管前镇</t>
  </si>
  <si>
    <t>八字桥乡</t>
  </si>
  <si>
    <t>其他支出</t>
  </si>
  <si>
    <t>福利院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</si>
</sst>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_);[Red]\(0\)"/>
  </numFmts>
  <fonts count="7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1"/>
      <name val="黑体"/>
      <family val="3"/>
    </font>
    <font>
      <b/>
      <sz val="9"/>
      <name val="宋体"/>
      <family val="0"/>
    </font>
    <font>
      <sz val="14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2"/>
      <color indexed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1"/>
      <name val="宋体"/>
      <family val="0"/>
    </font>
    <font>
      <sz val="9"/>
      <name val="黑体"/>
      <family val="3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4"/>
      <name val="Calibri"/>
      <family val="0"/>
    </font>
    <font>
      <sz val="12"/>
      <color theme="1"/>
      <name val="黑体"/>
      <family val="3"/>
    </font>
    <font>
      <sz val="12"/>
      <name val="Calibri Light"/>
      <family val="0"/>
    </font>
    <font>
      <sz val="12"/>
      <color rgb="FFFF0000"/>
      <name val="宋体"/>
      <family val="0"/>
    </font>
    <font>
      <sz val="10"/>
      <name val="Calibri Light"/>
      <family val="0"/>
    </font>
    <font>
      <sz val="9"/>
      <name val="Calibri Light"/>
      <family val="0"/>
    </font>
    <font>
      <sz val="10"/>
      <color theme="1"/>
      <name val="Calibri Light"/>
      <family val="0"/>
    </font>
    <font>
      <sz val="10"/>
      <color theme="1"/>
      <name val="宋体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  <font>
      <sz val="12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7" borderId="2" applyNumberFormat="0" applyFont="0" applyAlignment="0" applyProtection="0"/>
    <xf numFmtId="0" fontId="46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6" fillId="9" borderId="0" applyNumberFormat="0" applyBorder="0" applyAlignment="0" applyProtection="0"/>
    <xf numFmtId="0" fontId="50" fillId="0" borderId="4" applyNumberFormat="0" applyFill="0" applyAlignment="0" applyProtection="0"/>
    <xf numFmtId="0" fontId="46" fillId="10" borderId="0" applyNumberFormat="0" applyBorder="0" applyAlignment="0" applyProtection="0"/>
    <xf numFmtId="0" fontId="56" fillId="11" borderId="5" applyNumberFormat="0" applyAlignment="0" applyProtection="0"/>
    <xf numFmtId="0" fontId="36" fillId="0" borderId="0">
      <alignment/>
      <protection/>
    </xf>
    <xf numFmtId="0" fontId="57" fillId="11" borderId="1" applyNumberFormat="0" applyAlignment="0" applyProtection="0"/>
    <xf numFmtId="0" fontId="58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</cellStyleXfs>
  <cellXfs count="19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0" xfId="39" applyFont="1" applyAlignment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65" applyFont="1" applyBorder="1" applyAlignment="1">
      <alignment horizontal="center" vertical="center"/>
      <protection/>
    </xf>
    <xf numFmtId="0" fontId="4" fillId="0" borderId="0" xfId="65" applyFont="1" applyBorder="1" applyAlignment="1">
      <alignment horizontal="center" vertical="center"/>
      <protection/>
    </xf>
    <xf numFmtId="0" fontId="5" fillId="0" borderId="9" xfId="65" applyFont="1" applyBorder="1" applyAlignment="1">
      <alignment horizontal="center" vertical="center" wrapText="1"/>
      <protection/>
    </xf>
    <xf numFmtId="0" fontId="5" fillId="0" borderId="10" xfId="65" applyFont="1" applyBorder="1" applyAlignment="1">
      <alignment horizontal="center" vertical="center" wrapText="1"/>
      <protection/>
    </xf>
    <xf numFmtId="0" fontId="5" fillId="0" borderId="11" xfId="65" applyFont="1" applyBorder="1" applyAlignment="1">
      <alignment horizontal="center" vertical="center" wrapText="1"/>
      <protection/>
    </xf>
    <xf numFmtId="0" fontId="2" fillId="0" borderId="9" xfId="65" applyFont="1" applyBorder="1" applyAlignment="1">
      <alignment horizontal="center" vertical="center" wrapText="1"/>
      <protection/>
    </xf>
    <xf numFmtId="0" fontId="5" fillId="0" borderId="12" xfId="65" applyFont="1" applyBorder="1" applyAlignment="1">
      <alignment horizontal="center" vertical="center" wrapText="1"/>
      <protection/>
    </xf>
    <xf numFmtId="0" fontId="2" fillId="0" borderId="12" xfId="66" applyFont="1" applyBorder="1" applyAlignment="1">
      <alignment horizontal="center" vertical="center" wrapText="1"/>
      <protection/>
    </xf>
    <xf numFmtId="176" fontId="2" fillId="0" borderId="12" xfId="66" applyNumberFormat="1" applyFont="1" applyBorder="1" applyAlignment="1">
      <alignment horizontal="center" vertical="center" wrapText="1"/>
      <protection/>
    </xf>
    <xf numFmtId="0" fontId="63" fillId="0" borderId="9" xfId="65" applyFont="1" applyBorder="1" applyAlignment="1">
      <alignment horizontal="center" vertical="center" wrapText="1"/>
      <protection/>
    </xf>
    <xf numFmtId="0" fontId="64" fillId="33" borderId="9" xfId="66" applyNumberFormat="1" applyFont="1" applyFill="1" applyBorder="1" applyAlignment="1">
      <alignment horizontal="center" vertical="center" wrapText="1"/>
      <protection/>
    </xf>
    <xf numFmtId="49" fontId="64" fillId="33" borderId="9" xfId="66" applyNumberFormat="1" applyFont="1" applyFill="1" applyBorder="1" applyAlignment="1">
      <alignment horizontal="center" vertical="center" wrapText="1"/>
      <protection/>
    </xf>
    <xf numFmtId="0" fontId="65" fillId="33" borderId="9" xfId="66" applyNumberFormat="1" applyFont="1" applyFill="1" applyBorder="1" applyAlignment="1">
      <alignment horizontal="center" vertical="center" wrapText="1"/>
      <protection/>
    </xf>
    <xf numFmtId="49" fontId="65" fillId="33" borderId="9" xfId="66" applyNumberFormat="1" applyFont="1" applyFill="1" applyBorder="1" applyAlignment="1">
      <alignment horizontal="center" vertical="center" wrapText="1"/>
      <protection/>
    </xf>
    <xf numFmtId="0" fontId="64" fillId="33" borderId="9" xfId="66" applyFont="1" applyFill="1" applyBorder="1" applyAlignment="1">
      <alignment horizontal="center" vertical="center" wrapText="1"/>
      <protection/>
    </xf>
    <xf numFmtId="176" fontId="64" fillId="33" borderId="9" xfId="66" applyNumberFormat="1" applyFont="1" applyFill="1" applyBorder="1" applyAlignment="1">
      <alignment horizontal="center" vertical="center" wrapText="1"/>
      <protection/>
    </xf>
    <xf numFmtId="0" fontId="63" fillId="0" borderId="9" xfId="39" applyFont="1" applyBorder="1" applyAlignment="1">
      <alignment horizontal="center" vertical="center"/>
      <protection/>
    </xf>
    <xf numFmtId="0" fontId="64" fillId="33" borderId="9" xfId="39" applyFont="1" applyFill="1" applyBorder="1" applyAlignment="1">
      <alignment horizontal="center" vertical="center" wrapText="1"/>
      <protection/>
    </xf>
    <xf numFmtId="0" fontId="63" fillId="0" borderId="9" xfId="65" applyFont="1" applyFill="1" applyBorder="1" applyAlignment="1">
      <alignment horizontal="center" vertical="center" wrapText="1"/>
      <protection/>
    </xf>
    <xf numFmtId="0" fontId="63" fillId="0" borderId="9" xfId="0" applyFont="1" applyFill="1" applyBorder="1" applyAlignment="1">
      <alignment horizontal="center" vertical="center" wrapText="1"/>
    </xf>
    <xf numFmtId="0" fontId="64" fillId="0" borderId="9" xfId="66" applyFont="1" applyFill="1" applyBorder="1" applyAlignment="1">
      <alignment horizontal="center" vertical="center" wrapText="1"/>
      <protection/>
    </xf>
    <xf numFmtId="0" fontId="7" fillId="0" borderId="9" xfId="66" applyFont="1" applyBorder="1" applyAlignment="1">
      <alignment horizontal="center" vertical="center" wrapText="1"/>
      <protection/>
    </xf>
    <xf numFmtId="0" fontId="0" fillId="0" borderId="0" xfId="65" applyFont="1" applyBorder="1" applyAlignment="1">
      <alignment horizontal="left" vertical="center" wrapText="1"/>
      <protection/>
    </xf>
    <xf numFmtId="176" fontId="0" fillId="0" borderId="0" xfId="0" applyNumberFormat="1" applyFill="1" applyAlignment="1">
      <alignment/>
    </xf>
    <xf numFmtId="0" fontId="64" fillId="33" borderId="9" xfId="0" applyFont="1" applyFill="1" applyBorder="1" applyAlignment="1">
      <alignment horizontal="center" vertical="center" wrapText="1"/>
    </xf>
    <xf numFmtId="0" fontId="5" fillId="0" borderId="13" xfId="65" applyFont="1" applyBorder="1" applyAlignment="1">
      <alignment horizontal="center" vertical="center" wrapText="1"/>
      <protection/>
    </xf>
    <xf numFmtId="177" fontId="5" fillId="0" borderId="9" xfId="65" applyNumberFormat="1" applyFont="1" applyBorder="1" applyAlignment="1">
      <alignment horizontal="center" vertical="center" wrapText="1"/>
      <protection/>
    </xf>
    <xf numFmtId="177" fontId="5" fillId="0" borderId="10" xfId="65" applyNumberFormat="1" applyFont="1" applyBorder="1" applyAlignment="1">
      <alignment horizontal="center" vertical="center" wrapText="1"/>
      <protection/>
    </xf>
    <xf numFmtId="177" fontId="5" fillId="0" borderId="11" xfId="65" applyNumberFormat="1" applyFont="1" applyBorder="1" applyAlignment="1">
      <alignment horizontal="center" vertical="center" wrapText="1"/>
      <protection/>
    </xf>
    <xf numFmtId="177" fontId="5" fillId="0" borderId="13" xfId="65" applyNumberFormat="1" applyFont="1" applyBorder="1" applyAlignment="1">
      <alignment horizontal="center" vertical="center" wrapText="1"/>
      <protection/>
    </xf>
    <xf numFmtId="177" fontId="8" fillId="0" borderId="9" xfId="65" applyNumberFormat="1" applyFont="1" applyBorder="1" applyAlignment="1">
      <alignment horizontal="center" vertical="center" wrapText="1"/>
      <protection/>
    </xf>
    <xf numFmtId="177" fontId="2" fillId="0" borderId="9" xfId="65" applyNumberFormat="1" applyFont="1" applyBorder="1" applyAlignment="1">
      <alignment horizontal="center" vertical="center" wrapText="1"/>
      <protection/>
    </xf>
    <xf numFmtId="0" fontId="66" fillId="33" borderId="9" xfId="66" applyNumberFormat="1" applyFont="1" applyFill="1" applyBorder="1" applyAlignment="1">
      <alignment horizontal="center" vertical="center" wrapText="1"/>
      <protection/>
    </xf>
    <xf numFmtId="0" fontId="10" fillId="33" borderId="9" xfId="66" applyNumberFormat="1" applyFont="1" applyFill="1" applyBorder="1" applyAlignment="1">
      <alignment horizontal="center" vertical="center" wrapText="1"/>
      <protection/>
    </xf>
    <xf numFmtId="0" fontId="67" fillId="33" borderId="9" xfId="66" applyNumberFormat="1" applyFont="1" applyFill="1" applyBorder="1" applyAlignment="1">
      <alignment horizontal="center" vertical="center" wrapText="1"/>
      <protection/>
    </xf>
    <xf numFmtId="0" fontId="64" fillId="33" borderId="9" xfId="39" applyNumberFormat="1" applyFont="1" applyFill="1" applyBorder="1" applyAlignment="1">
      <alignment horizontal="center" vertical="center" wrapText="1"/>
      <protection/>
    </xf>
    <xf numFmtId="0" fontId="64" fillId="34" borderId="9" xfId="66" applyFont="1" applyFill="1" applyBorder="1" applyAlignment="1">
      <alignment horizontal="center" vertical="center" wrapText="1"/>
      <protection/>
    </xf>
    <xf numFmtId="178" fontId="64" fillId="34" borderId="9" xfId="66" applyNumberFormat="1" applyFont="1" applyFill="1" applyBorder="1" applyAlignment="1">
      <alignment horizontal="center" vertical="center" wrapText="1"/>
      <protection/>
    </xf>
    <xf numFmtId="0" fontId="64" fillId="34" borderId="9" xfId="0" applyFont="1" applyFill="1" applyBorder="1" applyAlignment="1">
      <alignment horizontal="center" vertical="center" wrapText="1"/>
    </xf>
    <xf numFmtId="0" fontId="10" fillId="0" borderId="9" xfId="66" applyNumberFormat="1" applyFont="1" applyFill="1" applyBorder="1" applyAlignment="1">
      <alignment horizontal="center" vertical="center" wrapText="1"/>
      <protection/>
    </xf>
    <xf numFmtId="0" fontId="64" fillId="0" borderId="9" xfId="66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67" fillId="0" borderId="9" xfId="66" applyNumberFormat="1" applyFont="1" applyFill="1" applyBorder="1" applyAlignment="1">
      <alignment horizontal="center" vertical="center" wrapText="1"/>
      <protection/>
    </xf>
    <xf numFmtId="0" fontId="7" fillId="0" borderId="9" xfId="66" applyNumberFormat="1" applyFont="1" applyFill="1" applyBorder="1" applyAlignment="1">
      <alignment horizontal="center" vertical="center" wrapText="1"/>
      <protection/>
    </xf>
    <xf numFmtId="0" fontId="64" fillId="0" borderId="9" xfId="66" applyNumberFormat="1" applyFont="1" applyFill="1" applyBorder="1" applyAlignment="1">
      <alignment horizontal="center" vertical="center" wrapText="1"/>
      <protection/>
    </xf>
    <xf numFmtId="0" fontId="64" fillId="0" borderId="9" xfId="39" applyNumberFormat="1" applyFont="1" applyFill="1" applyBorder="1" applyAlignment="1">
      <alignment horizontal="center" vertical="center" wrapText="1"/>
      <protection/>
    </xf>
    <xf numFmtId="0" fontId="64" fillId="0" borderId="9" xfId="39" applyNumberFormat="1" applyFont="1" applyFill="1" applyBorder="1" applyAlignment="1">
      <alignment horizontal="center" vertical="center" wrapText="1"/>
      <protection/>
    </xf>
    <xf numFmtId="0" fontId="68" fillId="0" borderId="9" xfId="66" applyNumberFormat="1" applyFont="1" applyFill="1" applyBorder="1" applyAlignment="1">
      <alignment horizontal="center" vertical="center" wrapText="1"/>
      <protection/>
    </xf>
    <xf numFmtId="0" fontId="5" fillId="33" borderId="9" xfId="0" applyFont="1" applyFill="1" applyBorder="1" applyAlignment="1">
      <alignment horizontal="center" vertical="center" wrapText="1"/>
    </xf>
    <xf numFmtId="177" fontId="2" fillId="33" borderId="9" xfId="65" applyNumberFormat="1" applyFont="1" applyFill="1" applyBorder="1" applyAlignment="1">
      <alignment horizontal="center" vertical="center" wrapText="1"/>
      <protection/>
    </xf>
    <xf numFmtId="176" fontId="2" fillId="33" borderId="12" xfId="66" applyNumberFormat="1" applyFont="1" applyFill="1" applyBorder="1" applyAlignment="1">
      <alignment horizontal="center" vertical="center" wrapText="1"/>
      <protection/>
    </xf>
    <xf numFmtId="176" fontId="2" fillId="0" borderId="9" xfId="66" applyNumberFormat="1" applyFont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/>
    </xf>
    <xf numFmtId="176" fontId="2" fillId="33" borderId="9" xfId="66" applyNumberFormat="1" applyFont="1" applyFill="1" applyBorder="1" applyAlignment="1">
      <alignment horizontal="center" vertical="center" wrapText="1"/>
      <protection/>
    </xf>
    <xf numFmtId="0" fontId="2" fillId="0" borderId="9" xfId="39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right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70" fillId="33" borderId="9" xfId="0" applyFont="1" applyFill="1" applyBorder="1" applyAlignment="1">
      <alignment horizontal="center" vertical="center" wrapText="1"/>
    </xf>
    <xf numFmtId="0" fontId="72" fillId="0" borderId="9" xfId="0" applyFont="1" applyFill="1" applyBorder="1" applyAlignment="1">
      <alignment horizontal="center" vertical="center" wrapText="1"/>
    </xf>
    <xf numFmtId="0" fontId="72" fillId="33" borderId="9" xfId="0" applyFont="1" applyFill="1" applyBorder="1" applyAlignment="1">
      <alignment horizontal="center" vertical="center" wrapText="1"/>
    </xf>
    <xf numFmtId="0" fontId="17" fillId="0" borderId="9" xfId="62" applyFont="1" applyFill="1" applyBorder="1" applyAlignment="1">
      <alignment horizontal="center" vertical="center" wrapText="1"/>
      <protection/>
    </xf>
    <xf numFmtId="0" fontId="17" fillId="33" borderId="9" xfId="62" applyFont="1" applyFill="1" applyBorder="1" applyAlignment="1">
      <alignment horizontal="center" vertical="center" wrapText="1"/>
      <protection/>
    </xf>
    <xf numFmtId="0" fontId="17" fillId="0" borderId="9" xfId="0" applyFont="1" applyFill="1" applyBorder="1" applyAlignment="1">
      <alignment horizontal="center" vertical="center" wrapText="1"/>
    </xf>
    <xf numFmtId="0" fontId="17" fillId="33" borderId="9" xfId="0" applyFont="1" applyFill="1" applyBorder="1" applyAlignment="1">
      <alignment horizontal="center" vertical="center" wrapText="1"/>
    </xf>
    <xf numFmtId="0" fontId="17" fillId="34" borderId="9" xfId="0" applyFont="1" applyFill="1" applyBorder="1" applyAlignment="1">
      <alignment horizontal="center" vertical="center" wrapText="1"/>
    </xf>
    <xf numFmtId="0" fontId="73" fillId="0" borderId="9" xfId="0" applyFont="1" applyBorder="1" applyAlignment="1">
      <alignment horizontal="center" vertical="center" wrapText="1"/>
    </xf>
    <xf numFmtId="0" fontId="74" fillId="34" borderId="9" xfId="0" applyFont="1" applyFill="1" applyBorder="1" applyAlignment="1">
      <alignment horizontal="center" vertical="center" wrapText="1"/>
    </xf>
    <xf numFmtId="0" fontId="74" fillId="33" borderId="9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75" fillId="33" borderId="9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77" fontId="13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7" fontId="13" fillId="0" borderId="9" xfId="0" applyNumberFormat="1" applyFont="1" applyBorder="1" applyAlignment="1">
      <alignment horizontal="center" vertical="center" wrapText="1"/>
    </xf>
    <xf numFmtId="177" fontId="13" fillId="0" borderId="9" xfId="0" applyNumberFormat="1" applyFont="1" applyBorder="1" applyAlignment="1">
      <alignment horizontal="right" vertical="center" wrapText="1"/>
    </xf>
    <xf numFmtId="0" fontId="70" fillId="33" borderId="9" xfId="0" applyNumberFormat="1" applyFont="1" applyFill="1" applyBorder="1" applyAlignment="1">
      <alignment horizontal="center" vertical="center" wrapText="1"/>
    </xf>
    <xf numFmtId="0" fontId="72" fillId="33" borderId="9" xfId="0" applyNumberFormat="1" applyFont="1" applyFill="1" applyBorder="1" applyAlignment="1">
      <alignment horizontal="center" vertical="center" wrapText="1"/>
    </xf>
    <xf numFmtId="0" fontId="17" fillId="34" borderId="9" xfId="62" applyFont="1" applyFill="1" applyBorder="1" applyAlignment="1">
      <alignment horizontal="center" vertical="center" wrapText="1"/>
      <protection/>
    </xf>
    <xf numFmtId="0" fontId="17" fillId="33" borderId="9" xfId="62" applyNumberFormat="1" applyFont="1" applyFill="1" applyBorder="1" applyAlignment="1">
      <alignment horizontal="center" vertical="center" wrapText="1"/>
      <protection/>
    </xf>
    <xf numFmtId="178" fontId="17" fillId="33" borderId="9" xfId="0" applyNumberFormat="1" applyFont="1" applyFill="1" applyBorder="1" applyAlignment="1">
      <alignment horizontal="center" vertical="center" wrapText="1"/>
    </xf>
    <xf numFmtId="0" fontId="17" fillId="33" borderId="9" xfId="0" applyNumberFormat="1" applyFont="1" applyFill="1" applyBorder="1" applyAlignment="1">
      <alignment horizontal="center" vertical="center" wrapText="1"/>
    </xf>
    <xf numFmtId="0" fontId="74" fillId="33" borderId="9" xfId="0" applyNumberFormat="1" applyFont="1" applyFill="1" applyBorder="1" applyAlignment="1">
      <alignment horizontal="center" vertical="center" wrapText="1"/>
    </xf>
    <xf numFmtId="0" fontId="74" fillId="34" borderId="9" xfId="0" applyNumberFormat="1" applyFont="1" applyFill="1" applyBorder="1" applyAlignment="1">
      <alignment horizontal="center" vertical="center" wrapText="1"/>
    </xf>
    <xf numFmtId="177" fontId="13" fillId="0" borderId="11" xfId="0" applyNumberFormat="1" applyFont="1" applyBorder="1" applyAlignment="1">
      <alignment horizontal="center" vertical="center" wrapText="1"/>
    </xf>
    <xf numFmtId="177" fontId="13" fillId="0" borderId="13" xfId="0" applyNumberFormat="1" applyFont="1" applyBorder="1" applyAlignment="1">
      <alignment horizontal="center" vertical="center" wrapText="1"/>
    </xf>
    <xf numFmtId="0" fontId="70" fillId="0" borderId="9" xfId="0" applyNumberFormat="1" applyFont="1" applyFill="1" applyBorder="1" applyAlignment="1">
      <alignment horizontal="center" vertical="center" wrapText="1"/>
    </xf>
    <xf numFmtId="0" fontId="72" fillId="0" borderId="9" xfId="0" applyNumberFormat="1" applyFont="1" applyFill="1" applyBorder="1" applyAlignment="1">
      <alignment horizontal="center" vertical="center" wrapText="1"/>
    </xf>
    <xf numFmtId="0" fontId="17" fillId="0" borderId="9" xfId="62" applyNumberFormat="1" applyFont="1" applyFill="1" applyBorder="1" applyAlignment="1">
      <alignment horizontal="center" vertical="center" wrapText="1"/>
      <protection/>
    </xf>
    <xf numFmtId="0" fontId="17" fillId="0" borderId="9" xfId="0" applyNumberFormat="1" applyFont="1" applyFill="1" applyBorder="1" applyAlignment="1">
      <alignment horizontal="center" vertical="center" wrapText="1"/>
    </xf>
    <xf numFmtId="0" fontId="17" fillId="34" borderId="9" xfId="0" applyNumberFormat="1" applyFont="1" applyFill="1" applyBorder="1" applyAlignment="1">
      <alignment horizontal="center" vertical="center" wrapText="1"/>
    </xf>
    <xf numFmtId="0" fontId="74" fillId="0" borderId="9" xfId="0" applyNumberFormat="1" applyFont="1" applyFill="1" applyBorder="1" applyAlignment="1">
      <alignment horizontal="center" vertical="center" wrapText="1"/>
    </xf>
    <xf numFmtId="177" fontId="13" fillId="0" borderId="16" xfId="0" applyNumberFormat="1" applyFont="1" applyBorder="1" applyAlignment="1">
      <alignment horizontal="center" vertical="center" wrapText="1"/>
    </xf>
    <xf numFmtId="177" fontId="13" fillId="0" borderId="16" xfId="0" applyNumberFormat="1" applyFont="1" applyBorder="1" applyAlignment="1">
      <alignment horizontal="right" vertical="center" wrapText="1"/>
    </xf>
    <xf numFmtId="0" fontId="13" fillId="0" borderId="16" xfId="0" applyFont="1" applyBorder="1" applyAlignment="1">
      <alignment horizontal="center" vertical="center" wrapText="1"/>
    </xf>
    <xf numFmtId="0" fontId="70" fillId="0" borderId="9" xfId="0" applyNumberFormat="1" applyFont="1" applyFill="1" applyBorder="1" applyAlignment="1">
      <alignment horizontal="center" vertical="center" wrapText="1"/>
    </xf>
    <xf numFmtId="0" fontId="17" fillId="0" borderId="9" xfId="0" applyNumberFormat="1" applyFont="1" applyFill="1" applyBorder="1" applyAlignment="1">
      <alignment horizontal="center" vertical="center" wrapText="1"/>
    </xf>
    <xf numFmtId="0" fontId="76" fillId="0" borderId="0" xfId="0" applyFont="1" applyAlignment="1">
      <alignment vertical="center"/>
    </xf>
    <xf numFmtId="0" fontId="74" fillId="0" borderId="9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76" fillId="0" borderId="9" xfId="0" applyFont="1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 wrapText="1"/>
    </xf>
    <xf numFmtId="0" fontId="1" fillId="0" borderId="9" xfId="65" applyFont="1" applyBorder="1" applyAlignment="1">
      <alignment horizontal="center" vertical="center" wrapText="1"/>
      <protection/>
    </xf>
    <xf numFmtId="0" fontId="13" fillId="0" borderId="9" xfId="0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center" vertical="center" wrapText="1"/>
    </xf>
    <xf numFmtId="0" fontId="73" fillId="33" borderId="9" xfId="0" applyFont="1" applyFill="1" applyBorder="1" applyAlignment="1">
      <alignment horizontal="center" vertical="center" wrapText="1"/>
    </xf>
    <xf numFmtId="0" fontId="73" fillId="35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65" applyFont="1" applyFill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left" vertical="center" wrapText="1"/>
    </xf>
    <xf numFmtId="0" fontId="0" fillId="35" borderId="9" xfId="0" applyNumberFormat="1" applyFont="1" applyFill="1" applyBorder="1" applyAlignment="1">
      <alignment horizontal="center" vertical="center" wrapText="1"/>
    </xf>
    <xf numFmtId="0" fontId="13" fillId="35" borderId="9" xfId="0" applyFont="1" applyFill="1" applyBorder="1" applyAlignment="1">
      <alignment horizontal="center" vertical="center" wrapText="1"/>
    </xf>
    <xf numFmtId="178" fontId="13" fillId="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13" fillId="33" borderId="9" xfId="0" applyNumberFormat="1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center" vertical="center" wrapText="1"/>
    </xf>
    <xf numFmtId="0" fontId="73" fillId="0" borderId="9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0" fontId="13" fillId="33" borderId="9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0" fontId="14" fillId="33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64" fillId="0" borderId="9" xfId="65" applyFont="1" applyBorder="1" applyAlignment="1">
      <alignment horizontal="center" vertical="center" wrapText="1"/>
      <protection/>
    </xf>
    <xf numFmtId="0" fontId="64" fillId="0" borderId="9" xfId="66" applyNumberFormat="1" applyFont="1" applyBorder="1" applyAlignment="1">
      <alignment horizontal="center" vertical="center" wrapText="1"/>
      <protection/>
    </xf>
    <xf numFmtId="0" fontId="64" fillId="0" borderId="9" xfId="66" applyFont="1" applyBorder="1" applyAlignment="1">
      <alignment horizontal="center" vertical="center" wrapText="1"/>
      <protection/>
    </xf>
    <xf numFmtId="176" fontId="64" fillId="0" borderId="9" xfId="66" applyNumberFormat="1" applyFont="1" applyBorder="1" applyAlignment="1">
      <alignment horizontal="center" vertical="center" wrapText="1"/>
      <protection/>
    </xf>
    <xf numFmtId="0" fontId="64" fillId="0" borderId="9" xfId="39" applyFont="1" applyBorder="1" applyAlignment="1">
      <alignment horizontal="center" vertical="center"/>
      <protection/>
    </xf>
    <xf numFmtId="0" fontId="64" fillId="0" borderId="9" xfId="39" applyFont="1" applyBorder="1" applyAlignment="1">
      <alignment horizontal="center" vertical="center" wrapText="1"/>
      <protection/>
    </xf>
    <xf numFmtId="0" fontId="64" fillId="0" borderId="9" xfId="65" applyFont="1" applyFill="1" applyBorder="1" applyAlignment="1">
      <alignment horizontal="center" vertical="center" wrapText="1"/>
      <protection/>
    </xf>
    <xf numFmtId="176" fontId="64" fillId="0" borderId="9" xfId="66" applyNumberFormat="1" applyFont="1" applyFill="1" applyBorder="1" applyAlignment="1">
      <alignment horizontal="center" vertical="center" wrapText="1"/>
      <protection/>
    </xf>
    <xf numFmtId="0" fontId="64" fillId="0" borderId="9" xfId="66" applyFont="1" applyFill="1" applyBorder="1" applyAlignment="1">
      <alignment horizontal="center" vertical="center" wrapText="1"/>
      <protection/>
    </xf>
    <xf numFmtId="0" fontId="64" fillId="0" borderId="9" xfId="0" applyFont="1" applyFill="1" applyBorder="1" applyAlignment="1">
      <alignment horizontal="center" vertical="center" wrapText="1"/>
    </xf>
    <xf numFmtId="0" fontId="0" fillId="0" borderId="9" xfId="65" applyFont="1" applyBorder="1" applyAlignment="1">
      <alignment horizontal="center" vertical="center" wrapText="1"/>
      <protection/>
    </xf>
    <xf numFmtId="0" fontId="0" fillId="0" borderId="0" xfId="65" applyFont="1" applyBorder="1" applyAlignment="1">
      <alignment horizontal="center" vertical="center" wrapText="1"/>
      <protection/>
    </xf>
    <xf numFmtId="0" fontId="7" fillId="0" borderId="0" xfId="66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64" fillId="0" borderId="9" xfId="39" applyNumberFormat="1" applyFont="1" applyBorder="1" applyAlignment="1">
      <alignment horizontal="center" vertical="center" wrapText="1"/>
      <protection/>
    </xf>
    <xf numFmtId="178" fontId="64" fillId="0" borderId="9" xfId="66" applyNumberFormat="1" applyFont="1" applyBorder="1" applyAlignment="1">
      <alignment horizontal="center" vertical="center" wrapText="1"/>
      <protection/>
    </xf>
    <xf numFmtId="0" fontId="7" fillId="0" borderId="9" xfId="66" applyNumberFormat="1" applyFont="1" applyBorder="1" applyAlignment="1">
      <alignment horizontal="center" vertical="center" wrapText="1"/>
      <protection/>
    </xf>
    <xf numFmtId="0" fontId="7" fillId="0" borderId="0" xfId="66" applyFont="1" applyAlignment="1">
      <alignment horizontal="center" vertical="center" wrapText="1"/>
      <protection/>
    </xf>
    <xf numFmtId="0" fontId="7" fillId="0" borderId="0" xfId="66" applyNumberFormat="1" applyFont="1" applyBorder="1" applyAlignment="1">
      <alignment horizontal="center" vertical="center" wrapText="1"/>
      <protection/>
    </xf>
    <xf numFmtId="0" fontId="7" fillId="0" borderId="0" xfId="66" applyNumberFormat="1" applyFont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9" fillId="0" borderId="0" xfId="0" applyFont="1" applyAlignment="1">
      <alignment vertical="center"/>
    </xf>
    <xf numFmtId="0" fontId="13" fillId="0" borderId="18" xfId="0" applyFont="1" applyBorder="1" applyAlignment="1">
      <alignment horizontal="left" vertical="center"/>
    </xf>
    <xf numFmtId="0" fontId="13" fillId="0" borderId="18" xfId="0" applyFont="1" applyBorder="1" applyAlignment="1">
      <alignment vertical="center"/>
    </xf>
    <xf numFmtId="0" fontId="20" fillId="0" borderId="9" xfId="0" applyFont="1" applyFill="1" applyBorder="1" applyAlignment="1">
      <alignment horizontal="center" vertical="center" wrapText="1"/>
    </xf>
    <xf numFmtId="0" fontId="70" fillId="0" borderId="9" xfId="65" applyFont="1" applyFill="1" applyBorder="1" applyAlignment="1">
      <alignment horizontal="center" vertical="center" wrapText="1"/>
      <protection/>
    </xf>
    <xf numFmtId="0" fontId="70" fillId="0" borderId="9" xfId="0" applyFont="1" applyBorder="1" applyAlignment="1">
      <alignment horizontal="center" vertical="center" wrapText="1"/>
    </xf>
    <xf numFmtId="0" fontId="21" fillId="0" borderId="9" xfId="65" applyFont="1" applyFill="1" applyBorder="1" applyAlignment="1">
      <alignment horizontal="center" vertical="center" wrapText="1"/>
      <protection/>
    </xf>
    <xf numFmtId="0" fontId="21" fillId="0" borderId="9" xfId="65" applyFont="1" applyBorder="1" applyAlignment="1">
      <alignment horizontal="center" vertical="center" wrapText="1"/>
      <protection/>
    </xf>
    <xf numFmtId="0" fontId="13" fillId="0" borderId="18" xfId="0" applyFont="1" applyBorder="1" applyAlignment="1">
      <alignment horizontal="center" vertical="center"/>
    </xf>
    <xf numFmtId="0" fontId="70" fillId="0" borderId="9" xfId="0" applyNumberFormat="1" applyFont="1" applyBorder="1" applyAlignment="1">
      <alignment horizontal="center" vertical="center" wrapText="1"/>
    </xf>
    <xf numFmtId="178" fontId="17" fillId="0" borderId="9" xfId="0" applyNumberFormat="1" applyFont="1" applyBorder="1" applyAlignment="1">
      <alignment horizontal="center" vertical="center" wrapText="1"/>
    </xf>
    <xf numFmtId="0" fontId="17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22" fillId="0" borderId="9" xfId="65" applyFont="1" applyBorder="1" applyAlignment="1">
      <alignment horizontal="center" vertical="center" wrapText="1"/>
      <protection/>
    </xf>
    <xf numFmtId="0" fontId="22" fillId="0" borderId="9" xfId="0" applyFont="1" applyBorder="1" applyAlignment="1">
      <alignment horizontal="center" vertical="center" wrapText="1"/>
    </xf>
    <xf numFmtId="0" fontId="22" fillId="0" borderId="9" xfId="65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vertical="center"/>
    </xf>
    <xf numFmtId="178" fontId="13" fillId="0" borderId="9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178" fontId="13" fillId="33" borderId="9" xfId="0" applyNumberFormat="1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2019年9月低保报表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8" xfId="65"/>
    <cellStyle name="常规 28 2" xfId="66"/>
    <cellStyle name="常规 3" xfId="67"/>
    <cellStyle name="样式 1" xfId="68"/>
    <cellStyle name="常规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zoomScaleSheetLayoutView="100" workbookViewId="0" topLeftCell="A1">
      <selection activeCell="L6" sqref="L6"/>
    </sheetView>
  </sheetViews>
  <sheetFormatPr defaultColWidth="9.00390625" defaultRowHeight="14.25"/>
  <cols>
    <col min="1" max="1" width="6.00390625" style="62" customWidth="1"/>
    <col min="2" max="3" width="5.25390625" style="60" customWidth="1"/>
    <col min="4" max="17" width="4.875" style="60" customWidth="1"/>
    <col min="18" max="21" width="3.75390625" style="60" customWidth="1"/>
    <col min="22" max="22" width="9.00390625" style="63" customWidth="1"/>
    <col min="23" max="23" width="9.75390625" style="63" customWidth="1"/>
    <col min="24" max="24" width="6.75390625" style="63" customWidth="1"/>
    <col min="25" max="25" width="7.625" style="63" customWidth="1"/>
    <col min="26" max="26" width="5.00390625" style="63" customWidth="1"/>
    <col min="27" max="27" width="8.375" style="63" customWidth="1"/>
    <col min="28" max="28" width="7.875" style="63" customWidth="1"/>
    <col min="29" max="29" width="6.375" style="63" customWidth="1"/>
    <col min="30" max="30" width="7.375" style="63" customWidth="1"/>
    <col min="31" max="31" width="5.375" style="63" customWidth="1"/>
    <col min="32" max="32" width="6.125" style="60" customWidth="1"/>
  </cols>
  <sheetData>
    <row r="1" ht="19.5" customHeight="1">
      <c r="A1" s="64" t="s">
        <v>0</v>
      </c>
    </row>
    <row r="2" spans="1:32" ht="42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</row>
    <row r="3" spans="1:32" ht="27.75" customHeight="1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</row>
    <row r="4" spans="1:32" s="173" customFormat="1" ht="24.75" customHeight="1">
      <c r="A4" s="174" t="s">
        <v>3</v>
      </c>
      <c r="B4" s="174"/>
      <c r="C4" s="174"/>
      <c r="D4" s="175"/>
      <c r="E4" s="175"/>
      <c r="F4" s="174" t="s">
        <v>4</v>
      </c>
      <c r="G4" s="174"/>
      <c r="H4" s="174"/>
      <c r="I4" s="174"/>
      <c r="J4" s="175"/>
      <c r="K4" s="175"/>
      <c r="L4" s="181" t="s">
        <v>5</v>
      </c>
      <c r="M4" s="181"/>
      <c r="N4" s="181"/>
      <c r="O4" s="181"/>
      <c r="P4" s="175"/>
      <c r="Q4" s="175"/>
      <c r="R4" s="181" t="s">
        <v>6</v>
      </c>
      <c r="S4" s="181"/>
      <c r="T4" s="181"/>
      <c r="U4" s="181"/>
      <c r="V4" s="181"/>
      <c r="W4" s="175"/>
      <c r="X4" s="175"/>
      <c r="Y4" s="181" t="s">
        <v>7</v>
      </c>
      <c r="Z4" s="181"/>
      <c r="AA4" s="181"/>
      <c r="AB4" s="175"/>
      <c r="AC4" s="193" t="s">
        <v>8</v>
      </c>
      <c r="AD4" s="193"/>
      <c r="AE4" s="193"/>
      <c r="AF4" s="193"/>
    </row>
    <row r="5" spans="1:32" ht="26.25" customHeight="1">
      <c r="A5" s="67" t="s">
        <v>9</v>
      </c>
      <c r="B5" s="68" t="s">
        <v>10</v>
      </c>
      <c r="C5" s="68" t="s">
        <v>11</v>
      </c>
      <c r="D5" s="68" t="s">
        <v>12</v>
      </c>
      <c r="E5" s="68"/>
      <c r="F5" s="68"/>
      <c r="G5" s="68"/>
      <c r="H5" s="68" t="s">
        <v>13</v>
      </c>
      <c r="I5" s="68"/>
      <c r="J5" s="68"/>
      <c r="K5" s="68"/>
      <c r="L5" s="68" t="s">
        <v>14</v>
      </c>
      <c r="M5" s="68"/>
      <c r="N5" s="68"/>
      <c r="O5" s="68"/>
      <c r="P5" s="68"/>
      <c r="Q5" s="68"/>
      <c r="R5" s="93" t="s">
        <v>15</v>
      </c>
      <c r="S5" s="94"/>
      <c r="T5" s="94"/>
      <c r="U5" s="95"/>
      <c r="V5" s="96" t="s">
        <v>16</v>
      </c>
      <c r="W5" s="109"/>
      <c r="X5" s="109"/>
      <c r="Y5" s="109"/>
      <c r="Z5" s="109"/>
      <c r="AA5" s="96" t="s">
        <v>17</v>
      </c>
      <c r="AB5" s="109"/>
      <c r="AC5" s="109"/>
      <c r="AD5" s="109"/>
      <c r="AE5" s="110"/>
      <c r="AF5" s="68" t="s">
        <v>18</v>
      </c>
    </row>
    <row r="6" spans="1:32" ht="54.75" customHeight="1">
      <c r="A6" s="70"/>
      <c r="B6" s="68"/>
      <c r="C6" s="68"/>
      <c r="D6" s="72" t="s">
        <v>19</v>
      </c>
      <c r="E6" s="72" t="s">
        <v>20</v>
      </c>
      <c r="F6" s="72" t="s">
        <v>21</v>
      </c>
      <c r="G6" s="72" t="s">
        <v>22</v>
      </c>
      <c r="H6" s="72" t="s">
        <v>23</v>
      </c>
      <c r="I6" s="72" t="s">
        <v>24</v>
      </c>
      <c r="J6" s="72" t="s">
        <v>25</v>
      </c>
      <c r="K6" s="72" t="s">
        <v>26</v>
      </c>
      <c r="L6" s="72" t="s">
        <v>27</v>
      </c>
      <c r="M6" s="72" t="s">
        <v>28</v>
      </c>
      <c r="N6" s="72" t="s">
        <v>29</v>
      </c>
      <c r="O6" s="72" t="s">
        <v>30</v>
      </c>
      <c r="P6" s="72" t="s">
        <v>31</v>
      </c>
      <c r="Q6" s="72" t="s">
        <v>32</v>
      </c>
      <c r="R6" s="97" t="s">
        <v>33</v>
      </c>
      <c r="S6" s="98"/>
      <c r="T6" s="97" t="s">
        <v>34</v>
      </c>
      <c r="U6" s="98"/>
      <c r="V6" s="99"/>
      <c r="W6" s="99" t="s">
        <v>35</v>
      </c>
      <c r="X6" s="99" t="s">
        <v>36</v>
      </c>
      <c r="Y6" s="99" t="s">
        <v>37</v>
      </c>
      <c r="Z6" s="96" t="s">
        <v>38</v>
      </c>
      <c r="AA6" s="99"/>
      <c r="AB6" s="99" t="s">
        <v>35</v>
      </c>
      <c r="AC6" s="99" t="s">
        <v>36</v>
      </c>
      <c r="AD6" s="99" t="s">
        <v>37</v>
      </c>
      <c r="AE6" s="96" t="s">
        <v>38</v>
      </c>
      <c r="AF6" s="68"/>
    </row>
    <row r="7" spans="1:32" ht="15.75" customHeight="1">
      <c r="A7" s="73"/>
      <c r="B7" s="68" t="s">
        <v>39</v>
      </c>
      <c r="C7" s="68" t="s">
        <v>40</v>
      </c>
      <c r="D7" s="68" t="s">
        <v>40</v>
      </c>
      <c r="E7" s="68" t="s">
        <v>40</v>
      </c>
      <c r="F7" s="68" t="s">
        <v>40</v>
      </c>
      <c r="G7" s="68" t="s">
        <v>40</v>
      </c>
      <c r="H7" s="68" t="s">
        <v>40</v>
      </c>
      <c r="I7" s="68" t="s">
        <v>40</v>
      </c>
      <c r="J7" s="68" t="s">
        <v>40</v>
      </c>
      <c r="K7" s="68" t="s">
        <v>40</v>
      </c>
      <c r="L7" s="68" t="s">
        <v>40</v>
      </c>
      <c r="M7" s="68" t="s">
        <v>40</v>
      </c>
      <c r="N7" s="68" t="s">
        <v>40</v>
      </c>
      <c r="O7" s="68" t="s">
        <v>40</v>
      </c>
      <c r="P7" s="68" t="s">
        <v>40</v>
      </c>
      <c r="Q7" s="68" t="s">
        <v>40</v>
      </c>
      <c r="R7" s="74" t="s">
        <v>39</v>
      </c>
      <c r="S7" s="74" t="s">
        <v>40</v>
      </c>
      <c r="T7" s="74" t="s">
        <v>39</v>
      </c>
      <c r="U7" s="74" t="s">
        <v>40</v>
      </c>
      <c r="V7" s="99" t="s">
        <v>41</v>
      </c>
      <c r="W7" s="99" t="s">
        <v>41</v>
      </c>
      <c r="X7" s="99" t="s">
        <v>41</v>
      </c>
      <c r="Y7" s="99" t="s">
        <v>41</v>
      </c>
      <c r="Z7" s="99" t="s">
        <v>41</v>
      </c>
      <c r="AA7" s="99" t="s">
        <v>41</v>
      </c>
      <c r="AB7" s="99" t="s">
        <v>41</v>
      </c>
      <c r="AC7" s="99" t="s">
        <v>41</v>
      </c>
      <c r="AD7" s="99" t="s">
        <v>41</v>
      </c>
      <c r="AE7" s="99" t="s">
        <v>41</v>
      </c>
      <c r="AF7" s="68" t="s">
        <v>42</v>
      </c>
    </row>
    <row r="8" spans="1:32" ht="14.25" customHeight="1">
      <c r="A8" s="68" t="s">
        <v>43</v>
      </c>
      <c r="B8" s="68">
        <v>1</v>
      </c>
      <c r="C8" s="68">
        <v>2</v>
      </c>
      <c r="D8" s="68">
        <v>5</v>
      </c>
      <c r="E8" s="68">
        <v>6</v>
      </c>
      <c r="F8" s="68">
        <v>7</v>
      </c>
      <c r="G8" s="68">
        <v>8</v>
      </c>
      <c r="H8" s="68">
        <v>9</v>
      </c>
      <c r="I8" s="68">
        <v>10</v>
      </c>
      <c r="J8" s="68">
        <v>11</v>
      </c>
      <c r="K8" s="68">
        <v>12</v>
      </c>
      <c r="L8" s="68">
        <v>13</v>
      </c>
      <c r="M8" s="68">
        <v>14</v>
      </c>
      <c r="N8" s="68">
        <v>15</v>
      </c>
      <c r="O8" s="68">
        <v>16</v>
      </c>
      <c r="P8" s="68">
        <v>17</v>
      </c>
      <c r="Q8" s="68">
        <v>18</v>
      </c>
      <c r="R8" s="68">
        <v>19</v>
      </c>
      <c r="S8" s="68">
        <v>20</v>
      </c>
      <c r="T8" s="68">
        <v>21</v>
      </c>
      <c r="U8" s="68">
        <v>22</v>
      </c>
      <c r="V8" s="68">
        <v>23</v>
      </c>
      <c r="W8" s="68">
        <v>24</v>
      </c>
      <c r="X8" s="68">
        <v>25</v>
      </c>
      <c r="Y8" s="68">
        <v>26</v>
      </c>
      <c r="Z8" s="68">
        <v>27</v>
      </c>
      <c r="AA8" s="68">
        <v>28</v>
      </c>
      <c r="AB8" s="68">
        <v>29</v>
      </c>
      <c r="AC8" s="68">
        <v>30</v>
      </c>
      <c r="AD8" s="68">
        <v>31</v>
      </c>
      <c r="AE8" s="68">
        <v>32</v>
      </c>
      <c r="AF8" s="68">
        <v>33</v>
      </c>
    </row>
    <row r="9" spans="1:32" ht="18" customHeight="1">
      <c r="A9" s="68" t="s">
        <v>44</v>
      </c>
      <c r="B9" s="185">
        <f>'城市报表 (乡镇)'!B16</f>
        <v>198</v>
      </c>
      <c r="C9" s="185">
        <f>'城市报表 (乡镇)'!C16</f>
        <v>313</v>
      </c>
      <c r="D9" s="185">
        <f>'城市报表 (乡镇)'!D16</f>
        <v>127</v>
      </c>
      <c r="E9" s="185">
        <f>'城市报表 (乡镇)'!E16</f>
        <v>36</v>
      </c>
      <c r="F9" s="185">
        <f>'城市报表 (乡镇)'!F16</f>
        <v>50</v>
      </c>
      <c r="G9" s="185">
        <f>'城市报表 (乡镇)'!G16</f>
        <v>142</v>
      </c>
      <c r="H9" s="185">
        <f>'城市报表 (乡镇)'!H16</f>
        <v>58</v>
      </c>
      <c r="I9" s="185">
        <f>'城市报表 (乡镇)'!I16</f>
        <v>60</v>
      </c>
      <c r="J9" s="185">
        <f>'城市报表 (乡镇)'!J16</f>
        <v>87</v>
      </c>
      <c r="K9" s="185">
        <f>'城市报表 (乡镇)'!K16</f>
        <v>108</v>
      </c>
      <c r="L9" s="185">
        <f>'城市报表 (乡镇)'!L16</f>
        <v>72</v>
      </c>
      <c r="M9" s="185">
        <f>'城市报表 (乡镇)'!M16</f>
        <v>168</v>
      </c>
      <c r="N9" s="185">
        <f>'城市报表 (乡镇)'!N16</f>
        <v>0</v>
      </c>
      <c r="O9" s="185">
        <f>'城市报表 (乡镇)'!O16</f>
        <v>0</v>
      </c>
      <c r="P9" s="185">
        <f>'城市报表 (乡镇)'!P16</f>
        <v>58</v>
      </c>
      <c r="Q9" s="185">
        <f>'城市报表 (乡镇)'!Q16</f>
        <v>15</v>
      </c>
      <c r="R9" s="185">
        <f>'城市报表 (乡镇)'!R16</f>
        <v>2</v>
      </c>
      <c r="S9" s="185">
        <f>'城市报表 (乡镇)'!S16</f>
        <v>4</v>
      </c>
      <c r="T9" s="185">
        <f>'城市报表 (乡镇)'!T16</f>
        <v>1</v>
      </c>
      <c r="U9" s="185">
        <f>'城市报表 (乡镇)'!U16</f>
        <v>2</v>
      </c>
      <c r="V9" s="185">
        <f>'城市报表 (乡镇)'!V16</f>
        <v>99.13879999999999</v>
      </c>
      <c r="W9" s="185">
        <f>'城市报表 (乡镇)'!W16</f>
        <v>99.02879999999999</v>
      </c>
      <c r="X9" s="185">
        <f>'城市报表 (乡镇)'!X16</f>
        <v>0</v>
      </c>
      <c r="Y9" s="185">
        <f>'城市报表 (乡镇)'!Y16</f>
        <v>0.11</v>
      </c>
      <c r="Z9" s="185">
        <f>'城市报表 (乡镇)'!Z16</f>
        <v>0</v>
      </c>
      <c r="AA9" s="185">
        <f>'城市报表 (乡镇)'!AA16</f>
        <v>17.820699999999995</v>
      </c>
      <c r="AB9" s="185">
        <f>'城市报表 (乡镇)'!AB16</f>
        <v>17.810699999999997</v>
      </c>
      <c r="AC9" s="185">
        <f>'城市报表 (乡镇)'!AC16</f>
        <v>0</v>
      </c>
      <c r="AD9" s="185">
        <f>'城市报表 (乡镇)'!AD16</f>
        <v>0.01</v>
      </c>
      <c r="AE9" s="185">
        <f>'城市报表 (乡镇)'!AE16</f>
        <v>0</v>
      </c>
      <c r="AF9" s="185">
        <f>'城市报表 (乡镇)'!AF16</f>
        <v>569.3514376996803</v>
      </c>
    </row>
    <row r="10" spans="1:32" s="60" customFormat="1" ht="18" customHeight="1">
      <c r="A10" s="186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190"/>
      <c r="R10" s="190"/>
      <c r="S10" s="190"/>
      <c r="T10" s="190"/>
      <c r="U10" s="190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</row>
    <row r="11" spans="1:32" s="60" customFormat="1" ht="18" customHeight="1">
      <c r="A11" s="186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90"/>
      <c r="R11" s="190"/>
      <c r="S11" s="190"/>
      <c r="T11" s="190"/>
      <c r="U11" s="190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</row>
    <row r="12" spans="1:32" s="60" customFormat="1" ht="18" customHeight="1">
      <c r="A12" s="186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</row>
    <row r="13" spans="1:32" s="60" customFormat="1" ht="18" customHeight="1">
      <c r="A13" s="18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190"/>
      <c r="R13" s="190"/>
      <c r="S13" s="190"/>
      <c r="T13" s="190"/>
      <c r="U13" s="190"/>
      <c r="V13" s="149"/>
      <c r="W13" s="191"/>
      <c r="X13" s="191"/>
      <c r="Y13" s="191"/>
      <c r="Z13" s="191"/>
      <c r="AA13" s="191"/>
      <c r="AB13" s="191"/>
      <c r="AC13" s="191"/>
      <c r="AD13" s="191"/>
      <c r="AE13" s="191"/>
      <c r="AF13" s="149"/>
    </row>
    <row r="14" spans="1:32" s="60" customFormat="1" ht="18" customHeight="1">
      <c r="A14" s="18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</row>
    <row r="15" spans="1:32" s="60" customFormat="1" ht="18" customHeight="1">
      <c r="A15" s="186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149"/>
      <c r="W15" s="149"/>
      <c r="X15" s="149"/>
      <c r="Y15" s="149"/>
      <c r="Z15" s="149"/>
      <c r="AA15" s="149"/>
      <c r="AB15" s="149"/>
      <c r="AC15" s="194"/>
      <c r="AD15" s="149"/>
      <c r="AE15" s="149"/>
      <c r="AF15" s="149"/>
    </row>
    <row r="16" spans="1:32" s="60" customFormat="1" ht="18" customHeight="1">
      <c r="A16" s="18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</row>
    <row r="17" spans="1:32" s="60" customFormat="1" ht="18" customHeight="1">
      <c r="A17" s="18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</row>
    <row r="18" spans="1:32" s="60" customFormat="1" ht="18" customHeight="1">
      <c r="A18" s="18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</row>
    <row r="19" spans="1:32" s="60" customFormat="1" ht="18" customHeight="1">
      <c r="A19" s="68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92"/>
      <c r="S19" s="192"/>
      <c r="T19" s="192"/>
      <c r="U19" s="19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9"/>
    </row>
    <row r="20" spans="1:32" s="60" customFormat="1" ht="18" customHeight="1">
      <c r="A20" s="186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</row>
    <row r="21" spans="1:32" s="60" customFormat="1" ht="18" customHeight="1">
      <c r="A21" s="186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</row>
    <row r="22" spans="1:32" ht="60.75" customHeight="1">
      <c r="A22" s="136" t="s">
        <v>45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</row>
  </sheetData>
  <sheetProtection/>
  <mergeCells count="23">
    <mergeCell ref="A2:AF2"/>
    <mergeCell ref="A3:AF3"/>
    <mergeCell ref="A4:C4"/>
    <mergeCell ref="F4:I4"/>
    <mergeCell ref="L4:N4"/>
    <mergeCell ref="R4:V4"/>
    <mergeCell ref="Y4:AA4"/>
    <mergeCell ref="AC4:AF4"/>
    <mergeCell ref="D5:G5"/>
    <mergeCell ref="H5:K5"/>
    <mergeCell ref="L5:Q5"/>
    <mergeCell ref="R5:U5"/>
    <mergeCell ref="W5:Z5"/>
    <mergeCell ref="AB5:AE5"/>
    <mergeCell ref="R6:S6"/>
    <mergeCell ref="T6:U6"/>
    <mergeCell ref="A22:AF22"/>
    <mergeCell ref="A5:A7"/>
    <mergeCell ref="B5:B6"/>
    <mergeCell ref="C5:C6"/>
    <mergeCell ref="V5:V6"/>
    <mergeCell ref="AA5:AA6"/>
    <mergeCell ref="AF5:AF6"/>
  </mergeCells>
  <printOptions horizontalCentered="1" verticalCentered="1"/>
  <pageMargins left="0" right="0" top="1" bottom="1" header="0.5118055555555555" footer="0.511805555555555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4"/>
  <sheetViews>
    <sheetView zoomScaleSheetLayoutView="100" workbookViewId="0" topLeftCell="A1">
      <selection activeCell="R11" sqref="R11"/>
    </sheetView>
  </sheetViews>
  <sheetFormatPr defaultColWidth="9.00390625" defaultRowHeight="14.25"/>
  <cols>
    <col min="1" max="1" width="6.75390625" style="62" customWidth="1"/>
    <col min="2" max="3" width="5.75390625" style="60" customWidth="1"/>
    <col min="4" max="4" width="5.00390625" style="60" customWidth="1"/>
    <col min="5" max="5" width="5.25390625" style="60" customWidth="1"/>
    <col min="6" max="6" width="6.125" style="60" customWidth="1"/>
    <col min="7" max="7" width="4.875" style="60" customWidth="1"/>
    <col min="8" max="8" width="5.125" style="60" customWidth="1"/>
    <col min="9" max="9" width="5.875" style="60" customWidth="1"/>
    <col min="10" max="10" width="5.125" style="60" customWidth="1"/>
    <col min="11" max="12" width="5.625" style="60" customWidth="1"/>
    <col min="13" max="13" width="6.50390625" style="60" customWidth="1"/>
    <col min="14" max="14" width="5.625" style="60" customWidth="1"/>
    <col min="15" max="15" width="6.125" style="60" customWidth="1"/>
    <col min="16" max="17" width="4.875" style="60" customWidth="1"/>
    <col min="18" max="19" width="5.625" style="60" customWidth="1"/>
    <col min="20" max="23" width="4.25390625" style="60" customWidth="1"/>
    <col min="24" max="24" width="9.375" style="63" customWidth="1"/>
    <col min="25" max="25" width="8.875" style="63" customWidth="1"/>
    <col min="26" max="26" width="7.25390625" style="63" customWidth="1"/>
    <col min="27" max="27" width="7.50390625" style="63" customWidth="1"/>
    <col min="28" max="28" width="7.375" style="63" customWidth="1"/>
    <col min="29" max="29" width="8.25390625" style="63" customWidth="1"/>
    <col min="30" max="30" width="8.625" style="63" customWidth="1"/>
    <col min="31" max="31" width="7.125" style="63" customWidth="1"/>
    <col min="32" max="32" width="7.625" style="63" customWidth="1"/>
    <col min="33" max="33" width="6.125" style="63" customWidth="1"/>
    <col min="34" max="34" width="6.50390625" style="60" customWidth="1"/>
  </cols>
  <sheetData>
    <row r="1" ht="19.5" customHeight="1">
      <c r="A1" s="64" t="s">
        <v>46</v>
      </c>
    </row>
    <row r="2" spans="1:34" ht="42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</row>
    <row r="3" spans="1:34" ht="27.75" customHeight="1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4" s="173" customFormat="1" ht="24.75" customHeight="1">
      <c r="A4" s="174" t="s">
        <v>3</v>
      </c>
      <c r="B4" s="174"/>
      <c r="C4" s="174"/>
      <c r="D4" s="174"/>
      <c r="E4" s="174"/>
      <c r="F4" s="175" t="s">
        <v>48</v>
      </c>
      <c r="G4" s="175"/>
      <c r="H4" s="174" t="s">
        <v>4</v>
      </c>
      <c r="I4" s="174"/>
      <c r="J4" s="174"/>
      <c r="K4" s="174"/>
      <c r="L4" s="175"/>
      <c r="M4" s="175"/>
      <c r="N4" s="181" t="s">
        <v>5</v>
      </c>
      <c r="O4" s="181"/>
      <c r="P4" s="181"/>
      <c r="Q4" s="181"/>
      <c r="R4" s="175"/>
      <c r="S4" s="175"/>
      <c r="T4" s="175"/>
      <c r="U4" s="181" t="s">
        <v>49</v>
      </c>
      <c r="V4" s="181"/>
      <c r="W4" s="181"/>
      <c r="X4" s="181"/>
      <c r="Y4" s="175"/>
      <c r="Z4" s="175"/>
      <c r="AA4" s="181" t="s">
        <v>7</v>
      </c>
      <c r="AB4" s="181"/>
      <c r="AC4" s="181"/>
      <c r="AD4" s="175"/>
      <c r="AE4" s="175"/>
      <c r="AF4" s="181" t="s">
        <v>8</v>
      </c>
      <c r="AG4" s="181"/>
      <c r="AH4" s="181"/>
    </row>
    <row r="5" spans="1:34" ht="22.5" customHeight="1">
      <c r="A5" s="67" t="s">
        <v>9</v>
      </c>
      <c r="B5" s="68" t="s">
        <v>10</v>
      </c>
      <c r="C5" s="68" t="s">
        <v>11</v>
      </c>
      <c r="D5" s="75" t="s">
        <v>50</v>
      </c>
      <c r="E5" s="75"/>
      <c r="F5" s="68" t="s">
        <v>12</v>
      </c>
      <c r="G5" s="68"/>
      <c r="H5" s="68"/>
      <c r="I5" s="68"/>
      <c r="J5" s="68" t="s">
        <v>13</v>
      </c>
      <c r="K5" s="68"/>
      <c r="L5" s="68"/>
      <c r="M5" s="68"/>
      <c r="N5" s="68" t="s">
        <v>14</v>
      </c>
      <c r="O5" s="68"/>
      <c r="P5" s="68"/>
      <c r="Q5" s="68"/>
      <c r="R5" s="68"/>
      <c r="S5" s="68"/>
      <c r="T5" s="93" t="s">
        <v>15</v>
      </c>
      <c r="U5" s="94"/>
      <c r="V5" s="94"/>
      <c r="W5" s="95"/>
      <c r="X5" s="96" t="s">
        <v>51</v>
      </c>
      <c r="Y5" s="109"/>
      <c r="Z5" s="109"/>
      <c r="AA5" s="109"/>
      <c r="AB5" s="110"/>
      <c r="AC5" s="96" t="s">
        <v>17</v>
      </c>
      <c r="AD5" s="109"/>
      <c r="AE5" s="109"/>
      <c r="AF5" s="109"/>
      <c r="AG5" s="110"/>
      <c r="AH5" s="68" t="s">
        <v>18</v>
      </c>
    </row>
    <row r="6" spans="1:34" ht="36.75" customHeight="1">
      <c r="A6" s="70"/>
      <c r="B6" s="68"/>
      <c r="C6" s="68"/>
      <c r="D6" s="176" t="s">
        <v>52</v>
      </c>
      <c r="E6" s="176" t="s">
        <v>53</v>
      </c>
      <c r="F6" s="72" t="s">
        <v>19</v>
      </c>
      <c r="G6" s="72" t="s">
        <v>20</v>
      </c>
      <c r="H6" s="72" t="s">
        <v>21</v>
      </c>
      <c r="I6" s="72" t="s">
        <v>22</v>
      </c>
      <c r="J6" s="72" t="s">
        <v>23</v>
      </c>
      <c r="K6" s="72" t="s">
        <v>24</v>
      </c>
      <c r="L6" s="72" t="s">
        <v>25</v>
      </c>
      <c r="M6" s="72" t="s">
        <v>26</v>
      </c>
      <c r="N6" s="72" t="s">
        <v>27</v>
      </c>
      <c r="O6" s="72" t="s">
        <v>28</v>
      </c>
      <c r="P6" s="72" t="s">
        <v>29</v>
      </c>
      <c r="Q6" s="72" t="s">
        <v>30</v>
      </c>
      <c r="R6" s="72" t="s">
        <v>31</v>
      </c>
      <c r="S6" s="72" t="s">
        <v>32</v>
      </c>
      <c r="T6" s="97" t="s">
        <v>33</v>
      </c>
      <c r="U6" s="98"/>
      <c r="V6" s="97" t="s">
        <v>34</v>
      </c>
      <c r="W6" s="98"/>
      <c r="X6" s="99"/>
      <c r="Y6" s="99" t="s">
        <v>35</v>
      </c>
      <c r="Z6" s="99" t="s">
        <v>36</v>
      </c>
      <c r="AA6" s="99" t="s">
        <v>37</v>
      </c>
      <c r="AB6" s="96" t="s">
        <v>38</v>
      </c>
      <c r="AC6" s="99"/>
      <c r="AD6" s="99" t="s">
        <v>35</v>
      </c>
      <c r="AE6" s="99" t="s">
        <v>36</v>
      </c>
      <c r="AF6" s="99" t="s">
        <v>37</v>
      </c>
      <c r="AG6" s="96" t="s">
        <v>38</v>
      </c>
      <c r="AH6" s="68"/>
    </row>
    <row r="7" spans="1:34" ht="15.75" customHeight="1">
      <c r="A7" s="73"/>
      <c r="B7" s="74" t="s">
        <v>39</v>
      </c>
      <c r="C7" s="74" t="s">
        <v>40</v>
      </c>
      <c r="D7" s="75" t="s">
        <v>39</v>
      </c>
      <c r="E7" s="75" t="s">
        <v>40</v>
      </c>
      <c r="F7" s="74" t="s">
        <v>40</v>
      </c>
      <c r="G7" s="74" t="s">
        <v>40</v>
      </c>
      <c r="H7" s="74" t="s">
        <v>40</v>
      </c>
      <c r="I7" s="74" t="s">
        <v>40</v>
      </c>
      <c r="J7" s="74" t="s">
        <v>40</v>
      </c>
      <c r="K7" s="74" t="s">
        <v>40</v>
      </c>
      <c r="L7" s="74" t="s">
        <v>40</v>
      </c>
      <c r="M7" s="74" t="s">
        <v>40</v>
      </c>
      <c r="N7" s="74" t="s">
        <v>40</v>
      </c>
      <c r="O7" s="74" t="s">
        <v>40</v>
      </c>
      <c r="P7" s="74"/>
      <c r="Q7" s="74" t="s">
        <v>40</v>
      </c>
      <c r="R7" s="74" t="s">
        <v>40</v>
      </c>
      <c r="S7" s="74" t="s">
        <v>40</v>
      </c>
      <c r="T7" s="74" t="s">
        <v>39</v>
      </c>
      <c r="U7" s="74" t="s">
        <v>40</v>
      </c>
      <c r="V7" s="74" t="s">
        <v>39</v>
      </c>
      <c r="W7" s="74" t="s">
        <v>40</v>
      </c>
      <c r="X7" s="100" t="s">
        <v>41</v>
      </c>
      <c r="Y7" s="100" t="s">
        <v>41</v>
      </c>
      <c r="Z7" s="100" t="s">
        <v>41</v>
      </c>
      <c r="AA7" s="100" t="s">
        <v>41</v>
      </c>
      <c r="AB7" s="100" t="s">
        <v>41</v>
      </c>
      <c r="AC7" s="100" t="s">
        <v>41</v>
      </c>
      <c r="AD7" s="100" t="s">
        <v>41</v>
      </c>
      <c r="AE7" s="100" t="s">
        <v>41</v>
      </c>
      <c r="AF7" s="100" t="s">
        <v>41</v>
      </c>
      <c r="AG7" s="100" t="s">
        <v>41</v>
      </c>
      <c r="AH7" s="74" t="s">
        <v>42</v>
      </c>
    </row>
    <row r="8" spans="1:34" ht="14.25" customHeight="1">
      <c r="A8" s="68" t="s">
        <v>43</v>
      </c>
      <c r="B8" s="68">
        <v>1</v>
      </c>
      <c r="C8" s="68">
        <v>2</v>
      </c>
      <c r="D8" s="75">
        <v>3</v>
      </c>
      <c r="E8" s="75">
        <v>4</v>
      </c>
      <c r="F8" s="68">
        <v>5</v>
      </c>
      <c r="G8" s="68">
        <v>6</v>
      </c>
      <c r="H8" s="68">
        <v>7</v>
      </c>
      <c r="I8" s="68">
        <v>8</v>
      </c>
      <c r="J8" s="68">
        <v>9</v>
      </c>
      <c r="K8" s="68">
        <v>10</v>
      </c>
      <c r="L8" s="68">
        <v>11</v>
      </c>
      <c r="M8" s="68">
        <v>12</v>
      </c>
      <c r="N8" s="68">
        <v>13</v>
      </c>
      <c r="O8" s="68">
        <v>14</v>
      </c>
      <c r="P8" s="68">
        <v>15</v>
      </c>
      <c r="Q8" s="68">
        <v>16</v>
      </c>
      <c r="R8" s="68">
        <v>17</v>
      </c>
      <c r="S8" s="68">
        <v>18</v>
      </c>
      <c r="T8" s="68">
        <v>19</v>
      </c>
      <c r="U8" s="68">
        <v>20</v>
      </c>
      <c r="V8" s="68">
        <v>21</v>
      </c>
      <c r="W8" s="68">
        <v>22</v>
      </c>
      <c r="X8" s="68">
        <v>23</v>
      </c>
      <c r="Y8" s="68">
        <v>24</v>
      </c>
      <c r="Z8" s="68">
        <v>25</v>
      </c>
      <c r="AA8" s="68">
        <v>26</v>
      </c>
      <c r="AB8" s="68">
        <v>27</v>
      </c>
      <c r="AC8" s="68">
        <v>28</v>
      </c>
      <c r="AD8" s="68">
        <v>29</v>
      </c>
      <c r="AE8" s="68">
        <v>30</v>
      </c>
      <c r="AF8" s="68">
        <v>31</v>
      </c>
      <c r="AG8" s="68">
        <v>32</v>
      </c>
      <c r="AH8" s="68">
        <v>33</v>
      </c>
    </row>
    <row r="9" spans="1:34" ht="18" customHeight="1">
      <c r="A9" s="177" t="s">
        <v>44</v>
      </c>
      <c r="B9" s="178">
        <f>'农村报表 (乡镇)'!B23</f>
        <v>3750</v>
      </c>
      <c r="C9" s="178">
        <f>'农村报表 (乡镇)'!C23</f>
        <v>7099</v>
      </c>
      <c r="D9" s="178">
        <f>'农村报表 (乡镇)'!D23</f>
        <v>681</v>
      </c>
      <c r="E9" s="178">
        <f>'农村报表 (乡镇)'!E23</f>
        <v>1356</v>
      </c>
      <c r="F9" s="178">
        <f>'农村报表 (乡镇)'!F23</f>
        <v>2872</v>
      </c>
      <c r="G9" s="178">
        <f>'农村报表 (乡镇)'!G23</f>
        <v>1159</v>
      </c>
      <c r="H9" s="178">
        <f>'农村报表 (乡镇)'!H23</f>
        <v>1593</v>
      </c>
      <c r="I9" s="178">
        <f>'农村报表 (乡镇)'!I23</f>
        <v>2832</v>
      </c>
      <c r="J9" s="178">
        <f>'农村报表 (乡镇)'!J23</f>
        <v>1171</v>
      </c>
      <c r="K9" s="178">
        <f>'农村报表 (乡镇)'!K23</f>
        <v>1610</v>
      </c>
      <c r="L9" s="178">
        <f>'农村报表 (乡镇)'!L23</f>
        <v>1193</v>
      </c>
      <c r="M9" s="178">
        <f>'农村报表 (乡镇)'!M23</f>
        <v>3125</v>
      </c>
      <c r="N9" s="178">
        <f>'农村报表 (乡镇)'!N23</f>
        <v>1504</v>
      </c>
      <c r="O9" s="178">
        <f>'农村报表 (乡镇)'!O23</f>
        <v>3741</v>
      </c>
      <c r="P9" s="178">
        <f>'农村报表 (乡镇)'!P23</f>
        <v>0</v>
      </c>
      <c r="Q9" s="178">
        <f>'农村报表 (乡镇)'!Q23</f>
        <v>0</v>
      </c>
      <c r="R9" s="178">
        <f>'农村报表 (乡镇)'!R23</f>
        <v>1486</v>
      </c>
      <c r="S9" s="178">
        <f>'农村报表 (乡镇)'!S23</f>
        <v>368</v>
      </c>
      <c r="T9" s="178">
        <f>'农村报表 (乡镇)'!T23</f>
        <v>20</v>
      </c>
      <c r="U9" s="178">
        <f>'农村报表 (乡镇)'!U23</f>
        <v>36</v>
      </c>
      <c r="V9" s="178">
        <f>'农村报表 (乡镇)'!V23</f>
        <v>5</v>
      </c>
      <c r="W9" s="178">
        <f>'农村报表 (乡镇)'!W23</f>
        <v>23</v>
      </c>
      <c r="X9" s="182">
        <f>'农村报表 (乡镇)'!X23</f>
        <v>2064.7783</v>
      </c>
      <c r="Y9" s="182">
        <f>'农村报表 (乡镇)'!Y23</f>
        <v>2056.4051999999997</v>
      </c>
      <c r="Z9" s="182">
        <f>'农村报表 (乡镇)'!Z23</f>
        <v>0</v>
      </c>
      <c r="AA9" s="182">
        <f>'农村报表 (乡镇)'!AA23</f>
        <v>9.09</v>
      </c>
      <c r="AB9" s="182">
        <f>'农村报表 (乡镇)'!AB23</f>
        <v>-0.7168999999999999</v>
      </c>
      <c r="AC9" s="182">
        <f>'农村报表 (乡镇)'!AC23</f>
        <v>372.5351</v>
      </c>
      <c r="AD9" s="182">
        <f>'农村报表 (乡镇)'!AD23</f>
        <v>371.02510000000007</v>
      </c>
      <c r="AE9" s="182">
        <f>'农村报表 (乡镇)'!AE23</f>
        <v>0</v>
      </c>
      <c r="AF9" s="182">
        <f>'农村报表 (乡镇)'!AF23</f>
        <v>1.5100000000000002</v>
      </c>
      <c r="AG9" s="182">
        <f>'农村报表 (乡镇)'!AG23</f>
        <v>0</v>
      </c>
      <c r="AH9" s="182">
        <f>'农村报表 (乡镇)'!AH23</f>
        <v>524.7712353852655</v>
      </c>
    </row>
    <row r="10" spans="1:34" s="60" customFormat="1" ht="18" customHeight="1">
      <c r="A10" s="179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113"/>
      <c r="Y10" s="113"/>
      <c r="Z10" s="113"/>
      <c r="AA10" s="113"/>
      <c r="AB10" s="113"/>
      <c r="AC10" s="113"/>
      <c r="AD10" s="113"/>
      <c r="AE10" s="113"/>
      <c r="AF10" s="113"/>
      <c r="AG10" s="184"/>
      <c r="AH10" s="184"/>
    </row>
    <row r="11" spans="1:34" s="60" customFormat="1" ht="18" customHeight="1">
      <c r="A11" s="179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183"/>
      <c r="T11" s="183"/>
      <c r="U11" s="183"/>
      <c r="V11" s="183"/>
      <c r="W11" s="183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</row>
    <row r="12" spans="1:34" s="60" customFormat="1" ht="18" customHeight="1">
      <c r="A12" s="180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</row>
    <row r="13" spans="1:34" s="60" customFormat="1" ht="18" customHeight="1">
      <c r="A13" s="180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</row>
    <row r="14" spans="1:34" s="60" customFormat="1" ht="18" customHeight="1">
      <c r="A14" s="179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</row>
    <row r="15" spans="1:34" s="60" customFormat="1" ht="18" customHeight="1">
      <c r="A15" s="180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</row>
    <row r="16" spans="1:34" s="60" customFormat="1" ht="18" customHeight="1">
      <c r="A16" s="179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</row>
    <row r="17" spans="1:34" s="60" customFormat="1" ht="18" customHeight="1">
      <c r="A17" s="179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</row>
    <row r="18" spans="1:34" s="60" customFormat="1" ht="18" customHeight="1">
      <c r="A18" s="179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</row>
    <row r="19" spans="1:34" s="60" customFormat="1" ht="18" customHeight="1">
      <c r="A19" s="180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</row>
    <row r="20" spans="1:34" s="60" customFormat="1" ht="18" customHeight="1">
      <c r="A20" s="180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</row>
    <row r="21" spans="1:34" s="60" customFormat="1" ht="18" customHeight="1">
      <c r="A21" s="180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</row>
    <row r="22" spans="1:34" s="60" customFormat="1" ht="24.75" customHeight="1">
      <c r="A22" s="89" t="s">
        <v>54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</row>
    <row r="23" spans="1:34" s="60" customFormat="1" ht="22.5" customHeight="1">
      <c r="A23" s="89" t="s">
        <v>55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</row>
    <row r="24" spans="1:34" ht="63.75" customHeight="1">
      <c r="A24" s="90" t="s">
        <v>56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</row>
  </sheetData>
  <sheetProtection/>
  <mergeCells count="26">
    <mergeCell ref="A2:AH2"/>
    <mergeCell ref="A3:AH3"/>
    <mergeCell ref="A4:C4"/>
    <mergeCell ref="H4:K4"/>
    <mergeCell ref="N4:Q4"/>
    <mergeCell ref="U4:X4"/>
    <mergeCell ref="AA4:AC4"/>
    <mergeCell ref="AF4:AH4"/>
    <mergeCell ref="D5:E5"/>
    <mergeCell ref="F5:I5"/>
    <mergeCell ref="J5:M5"/>
    <mergeCell ref="N5:S5"/>
    <mergeCell ref="T5:W5"/>
    <mergeCell ref="Y5:AB5"/>
    <mergeCell ref="AD5:AG5"/>
    <mergeCell ref="T6:U6"/>
    <mergeCell ref="V6:W6"/>
    <mergeCell ref="A22:AH22"/>
    <mergeCell ref="A23:AH23"/>
    <mergeCell ref="A24:AH24"/>
    <mergeCell ref="A5:A7"/>
    <mergeCell ref="B5:B6"/>
    <mergeCell ref="C5:C6"/>
    <mergeCell ref="X5:X6"/>
    <mergeCell ref="AC5:AC6"/>
    <mergeCell ref="AH5:AH6"/>
  </mergeCells>
  <printOptions horizontalCentered="1" verticalCentered="1"/>
  <pageMargins left="0" right="0" top="0.8027777777777778" bottom="0.8027777777777778" header="0.5118055555555555" footer="0.5118055555555555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5"/>
  <sheetViews>
    <sheetView zoomScale="85" zoomScaleNormal="85" zoomScaleSheetLayoutView="100" workbookViewId="0" topLeftCell="A1">
      <selection activeCell="M15" sqref="M15"/>
    </sheetView>
  </sheetViews>
  <sheetFormatPr defaultColWidth="9.00390625" defaultRowHeight="14.25"/>
  <cols>
    <col min="1" max="1" width="8.375" style="3" customWidth="1"/>
    <col min="2" max="2" width="5.875" style="3" customWidth="1"/>
    <col min="3" max="3" width="5.125" style="3" customWidth="1"/>
    <col min="4" max="9" width="5.875" style="3" customWidth="1"/>
    <col min="10" max="10" width="6.625" style="3" customWidth="1"/>
    <col min="11" max="12" width="5.875" style="3" customWidth="1"/>
    <col min="13" max="13" width="6.625" style="3" customWidth="1"/>
    <col min="14" max="15" width="5.875" style="3" customWidth="1"/>
    <col min="16" max="16" width="5.75390625" style="3" customWidth="1"/>
    <col min="17" max="17" width="5.875" style="3" customWidth="1"/>
    <col min="18" max="18" width="6.75390625" style="3" customWidth="1"/>
    <col min="19" max="19" width="11.625" style="3" customWidth="1"/>
    <col min="20" max="20" width="11.25390625" style="3" customWidth="1"/>
    <col min="21" max="21" width="9.25390625" style="3" customWidth="1"/>
    <col min="22" max="22" width="8.375" style="3" customWidth="1"/>
    <col min="23" max="23" width="8.75390625" style="3" customWidth="1"/>
    <col min="24" max="24" width="9.50390625" style="3" customWidth="1"/>
    <col min="25" max="25" width="10.375" style="3" customWidth="1"/>
    <col min="26" max="26" width="9.375" style="3" customWidth="1"/>
    <col min="27" max="27" width="10.00390625" style="3" customWidth="1"/>
    <col min="28" max="28" width="9.50390625" style="3" customWidth="1"/>
    <col min="29" max="29" width="8.625" style="3" customWidth="1"/>
    <col min="30" max="39" width="9.00390625" style="3" customWidth="1"/>
    <col min="40" max="16384" width="9.00390625" style="4" customWidth="1"/>
  </cols>
  <sheetData>
    <row r="1" spans="1:27" ht="40.5" customHeight="1">
      <c r="A1" s="5" t="s">
        <v>57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24" customHeight="1">
      <c r="A2" s="6" t="s">
        <v>58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9" ht="33" customHeight="1">
      <c r="A3" s="150" t="s">
        <v>3</v>
      </c>
      <c r="B3" s="150"/>
      <c r="C3" s="150"/>
      <c r="D3" s="151"/>
      <c r="E3" s="151"/>
      <c r="F3" s="150" t="s">
        <v>59</v>
      </c>
      <c r="G3" s="150"/>
      <c r="H3" s="150"/>
      <c r="I3" s="150"/>
      <c r="J3" s="150"/>
      <c r="K3" s="150"/>
      <c r="L3" s="150" t="s">
        <v>60</v>
      </c>
      <c r="M3" s="150"/>
      <c r="N3" s="150"/>
      <c r="O3" s="150"/>
      <c r="P3" s="150"/>
      <c r="Q3" s="150"/>
      <c r="S3" s="150" t="s">
        <v>49</v>
      </c>
      <c r="T3" s="150"/>
      <c r="U3" s="150"/>
      <c r="V3" s="150"/>
      <c r="X3" s="165" t="s">
        <v>7</v>
      </c>
      <c r="Y3" s="150"/>
      <c r="Z3" s="150"/>
      <c r="AA3" s="62" t="s">
        <v>8</v>
      </c>
      <c r="AB3" s="62"/>
      <c r="AC3" s="62"/>
    </row>
    <row r="4" spans="1:29" ht="14.25" customHeight="1">
      <c r="A4" s="7" t="s">
        <v>61</v>
      </c>
      <c r="B4" s="7" t="s">
        <v>62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31" t="s">
        <v>63</v>
      </c>
      <c r="T4" s="31"/>
      <c r="U4" s="31"/>
      <c r="V4" s="31"/>
      <c r="W4" s="31"/>
      <c r="X4" s="31"/>
      <c r="Y4" s="31"/>
      <c r="Z4" s="31"/>
      <c r="AA4" s="31"/>
      <c r="AB4" s="46" t="s">
        <v>64</v>
      </c>
      <c r="AC4" s="46" t="s">
        <v>65</v>
      </c>
    </row>
    <row r="5" spans="1:29" ht="13.5" customHeight="1">
      <c r="A5" s="7"/>
      <c r="B5" s="7" t="s">
        <v>66</v>
      </c>
      <c r="C5" s="7" t="s">
        <v>67</v>
      </c>
      <c r="D5" s="7"/>
      <c r="E5" s="7"/>
      <c r="F5" s="7"/>
      <c r="G5" s="7"/>
      <c r="H5" s="7"/>
      <c r="I5" s="7" t="s">
        <v>68</v>
      </c>
      <c r="J5" s="7"/>
      <c r="K5" s="7"/>
      <c r="L5" s="7"/>
      <c r="M5" s="7"/>
      <c r="N5" s="7"/>
      <c r="O5" s="7" t="s">
        <v>69</v>
      </c>
      <c r="P5" s="7"/>
      <c r="Q5" s="7"/>
      <c r="R5" s="7"/>
      <c r="S5" s="32" t="s">
        <v>70</v>
      </c>
      <c r="T5" s="33"/>
      <c r="U5" s="33"/>
      <c r="V5" s="33"/>
      <c r="W5" s="34"/>
      <c r="X5" s="32" t="s">
        <v>71</v>
      </c>
      <c r="Y5" s="33"/>
      <c r="Z5" s="33"/>
      <c r="AA5" s="7" t="s">
        <v>72</v>
      </c>
      <c r="AB5" s="46"/>
      <c r="AC5" s="46"/>
    </row>
    <row r="6" spans="1:29" ht="18.75" customHeight="1">
      <c r="A6" s="7"/>
      <c r="B6" s="7"/>
      <c r="C6" s="7" t="s">
        <v>73</v>
      </c>
      <c r="D6" s="7"/>
      <c r="E6" s="7"/>
      <c r="F6" s="7" t="s">
        <v>74</v>
      </c>
      <c r="G6" s="7"/>
      <c r="H6" s="7"/>
      <c r="I6" s="7" t="s">
        <v>73</v>
      </c>
      <c r="J6" s="7"/>
      <c r="K6" s="7"/>
      <c r="L6" s="7" t="s">
        <v>74</v>
      </c>
      <c r="M6" s="7"/>
      <c r="N6" s="7"/>
      <c r="O6" s="7" t="s">
        <v>19</v>
      </c>
      <c r="P6" s="7" t="s">
        <v>20</v>
      </c>
      <c r="Q6" s="7" t="s">
        <v>21</v>
      </c>
      <c r="R6" s="7" t="s">
        <v>22</v>
      </c>
      <c r="S6" s="31" t="s">
        <v>66</v>
      </c>
      <c r="T6" s="35" t="s">
        <v>75</v>
      </c>
      <c r="U6" s="35" t="s">
        <v>76</v>
      </c>
      <c r="V6" s="35" t="s">
        <v>77</v>
      </c>
      <c r="W6" s="35" t="s">
        <v>78</v>
      </c>
      <c r="X6" s="35" t="s">
        <v>66</v>
      </c>
      <c r="Y6" s="35" t="s">
        <v>75</v>
      </c>
      <c r="Z6" s="35" t="s">
        <v>76</v>
      </c>
      <c r="AA6" s="7"/>
      <c r="AB6" s="46"/>
      <c r="AC6" s="46"/>
    </row>
    <row r="7" spans="1:29" ht="27" customHeight="1">
      <c r="A7" s="7"/>
      <c r="B7" s="7"/>
      <c r="C7" s="7" t="s">
        <v>79</v>
      </c>
      <c r="D7" s="7" t="s">
        <v>80</v>
      </c>
      <c r="E7" s="7" t="s">
        <v>81</v>
      </c>
      <c r="F7" s="7" t="s">
        <v>79</v>
      </c>
      <c r="G7" s="7" t="s">
        <v>80</v>
      </c>
      <c r="H7" s="7" t="s">
        <v>81</v>
      </c>
      <c r="I7" s="7" t="s">
        <v>79</v>
      </c>
      <c r="J7" s="7" t="s">
        <v>80</v>
      </c>
      <c r="K7" s="7" t="s">
        <v>81</v>
      </c>
      <c r="L7" s="7" t="s">
        <v>79</v>
      </c>
      <c r="M7" s="7" t="s">
        <v>80</v>
      </c>
      <c r="N7" s="7" t="s">
        <v>81</v>
      </c>
      <c r="O7" s="7"/>
      <c r="P7" s="7"/>
      <c r="Q7" s="7"/>
      <c r="R7" s="7"/>
      <c r="S7" s="31"/>
      <c r="T7" s="35"/>
      <c r="U7" s="35"/>
      <c r="V7" s="35"/>
      <c r="W7" s="35"/>
      <c r="X7" s="35"/>
      <c r="Y7" s="35"/>
      <c r="Z7" s="35"/>
      <c r="AA7" s="7"/>
      <c r="AB7" s="46"/>
      <c r="AC7" s="46"/>
    </row>
    <row r="8" spans="1:29" ht="38.25" customHeight="1">
      <c r="A8" s="7"/>
      <c r="B8" s="10" t="s">
        <v>40</v>
      </c>
      <c r="C8" s="10" t="s">
        <v>40</v>
      </c>
      <c r="D8" s="10" t="s">
        <v>40</v>
      </c>
      <c r="E8" s="10" t="s">
        <v>40</v>
      </c>
      <c r="F8" s="10" t="s">
        <v>40</v>
      </c>
      <c r="G8" s="10" t="s">
        <v>40</v>
      </c>
      <c r="H8" s="10" t="s">
        <v>40</v>
      </c>
      <c r="I8" s="10" t="s">
        <v>40</v>
      </c>
      <c r="J8" s="10" t="s">
        <v>40</v>
      </c>
      <c r="K8" s="10" t="s">
        <v>40</v>
      </c>
      <c r="L8" s="10" t="s">
        <v>40</v>
      </c>
      <c r="M8" s="10" t="s">
        <v>40</v>
      </c>
      <c r="N8" s="10" t="s">
        <v>40</v>
      </c>
      <c r="O8" s="10" t="s">
        <v>40</v>
      </c>
      <c r="P8" s="10" t="s">
        <v>40</v>
      </c>
      <c r="Q8" s="10" t="s">
        <v>40</v>
      </c>
      <c r="R8" s="10" t="s">
        <v>40</v>
      </c>
      <c r="S8" s="36" t="s">
        <v>41</v>
      </c>
      <c r="T8" s="36" t="s">
        <v>41</v>
      </c>
      <c r="U8" s="36" t="s">
        <v>41</v>
      </c>
      <c r="V8" s="36" t="s">
        <v>41</v>
      </c>
      <c r="W8" s="36" t="s">
        <v>41</v>
      </c>
      <c r="X8" s="36" t="s">
        <v>41</v>
      </c>
      <c r="Y8" s="36" t="s">
        <v>41</v>
      </c>
      <c r="Z8" s="36" t="s">
        <v>41</v>
      </c>
      <c r="AA8" s="10" t="s">
        <v>42</v>
      </c>
      <c r="AB8" s="36" t="s">
        <v>41</v>
      </c>
      <c r="AC8" s="36" t="s">
        <v>41</v>
      </c>
    </row>
    <row r="9" spans="1:29" ht="27.75" customHeight="1">
      <c r="A9" s="11" t="s">
        <v>43</v>
      </c>
      <c r="B9" s="12">
        <v>1</v>
      </c>
      <c r="C9" s="13">
        <v>2</v>
      </c>
      <c r="D9" s="13">
        <v>3</v>
      </c>
      <c r="E9" s="13">
        <v>4</v>
      </c>
      <c r="F9" s="13">
        <v>5</v>
      </c>
      <c r="G9" s="13">
        <v>6</v>
      </c>
      <c r="H9" s="13">
        <v>7</v>
      </c>
      <c r="I9" s="13">
        <v>8</v>
      </c>
      <c r="J9" s="13">
        <v>9</v>
      </c>
      <c r="K9" s="13">
        <v>10</v>
      </c>
      <c r="L9" s="13">
        <v>11</v>
      </c>
      <c r="M9" s="13">
        <v>12</v>
      </c>
      <c r="N9" s="13">
        <v>13</v>
      </c>
      <c r="O9" s="12">
        <v>14</v>
      </c>
      <c r="P9" s="12">
        <v>15</v>
      </c>
      <c r="Q9" s="12">
        <v>16</v>
      </c>
      <c r="R9" s="12">
        <v>17</v>
      </c>
      <c r="S9" s="13">
        <v>18</v>
      </c>
      <c r="T9" s="13">
        <v>19</v>
      </c>
      <c r="U9" s="13">
        <v>20</v>
      </c>
      <c r="V9" s="13">
        <v>21</v>
      </c>
      <c r="W9" s="13">
        <v>22</v>
      </c>
      <c r="X9" s="13">
        <v>23</v>
      </c>
      <c r="Y9" s="13">
        <v>24</v>
      </c>
      <c r="Z9" s="13">
        <v>25</v>
      </c>
      <c r="AA9" s="13">
        <v>26</v>
      </c>
      <c r="AB9" s="13">
        <v>27</v>
      </c>
      <c r="AC9" s="13">
        <v>28</v>
      </c>
    </row>
    <row r="10" spans="1:29" s="1" customFormat="1" ht="38.25" customHeight="1">
      <c r="A10" s="152" t="s">
        <v>44</v>
      </c>
      <c r="B10" s="153">
        <f>'特困人员 (乡镇)'!B25</f>
        <v>832</v>
      </c>
      <c r="C10" s="153">
        <f>'特困人员 (乡镇)'!C25</f>
        <v>22</v>
      </c>
      <c r="D10" s="153">
        <f>'特困人员 (乡镇)'!D25</f>
        <v>1</v>
      </c>
      <c r="E10" s="153">
        <f>'特困人员 (乡镇)'!E25</f>
        <v>2</v>
      </c>
      <c r="F10" s="153">
        <f>'特困人员 (乡镇)'!F25</f>
        <v>3</v>
      </c>
      <c r="G10" s="153">
        <f>'特困人员 (乡镇)'!G25</f>
        <v>6</v>
      </c>
      <c r="H10" s="153">
        <f>'特困人员 (乡镇)'!H25</f>
        <v>3</v>
      </c>
      <c r="I10" s="153">
        <f>'特困人员 (乡镇)'!I25</f>
        <v>482</v>
      </c>
      <c r="J10" s="153">
        <f>'特困人员 (乡镇)'!J25</f>
        <v>42</v>
      </c>
      <c r="K10" s="153">
        <f>'特困人员 (乡镇)'!K25</f>
        <v>22</v>
      </c>
      <c r="L10" s="153">
        <f>'特困人员 (乡镇)'!L25</f>
        <v>72</v>
      </c>
      <c r="M10" s="153">
        <f>'特困人员 (乡镇)'!M25</f>
        <v>137</v>
      </c>
      <c r="N10" s="153">
        <f>'特困人员 (乡镇)'!N25</f>
        <v>40</v>
      </c>
      <c r="O10" s="153">
        <f>'特困人员 (乡镇)'!O25</f>
        <v>39</v>
      </c>
      <c r="P10" s="153">
        <f>'特困人员 (乡镇)'!P25</f>
        <v>589</v>
      </c>
      <c r="Q10" s="153">
        <f>'特困人员 (乡镇)'!Q25</f>
        <v>8</v>
      </c>
      <c r="R10" s="153">
        <f>'特困人员 (乡镇)'!R25</f>
        <v>376</v>
      </c>
      <c r="S10" s="153">
        <f>'特困人员 (乡镇)'!S25</f>
        <v>746.3568000000001</v>
      </c>
      <c r="T10" s="153">
        <f>'特困人员 (乡镇)'!T25</f>
        <v>575.3118999999998</v>
      </c>
      <c r="U10" s="153">
        <f>'特困人员 (乡镇)'!U25</f>
        <v>171.04489999999998</v>
      </c>
      <c r="V10" s="153">
        <f>'特困人员 (乡镇)'!V25</f>
        <v>0</v>
      </c>
      <c r="W10" s="153">
        <f>'特困人员 (乡镇)'!W25</f>
        <v>0</v>
      </c>
      <c r="X10" s="153">
        <f>'特困人员 (乡镇)'!X25</f>
        <v>129.32629999999997</v>
      </c>
      <c r="Y10" s="153">
        <f>'特困人员 (乡镇)'!Y25</f>
        <v>100.0066</v>
      </c>
      <c r="Z10" s="153">
        <f>'特困人员 (乡镇)'!Z25</f>
        <v>29.319699999999994</v>
      </c>
      <c r="AA10" s="153">
        <f>'特困人员 (乡镇)'!AA25</f>
        <v>1554.402644230769</v>
      </c>
      <c r="AB10" s="153">
        <f>'特困人员 (乡镇)'!AB25</f>
        <v>0</v>
      </c>
      <c r="AC10" s="153">
        <f>'特困人员 (乡镇)'!AC25</f>
        <v>0</v>
      </c>
    </row>
    <row r="11" spans="1:29" s="1" customFormat="1" ht="38.25" customHeight="1">
      <c r="A11" s="152"/>
      <c r="B11" s="154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4"/>
      <c r="P11" s="154"/>
      <c r="Q11" s="154"/>
      <c r="R11" s="154"/>
      <c r="S11" s="153"/>
      <c r="T11" s="153"/>
      <c r="U11" s="153"/>
      <c r="V11" s="153"/>
      <c r="W11" s="153"/>
      <c r="X11" s="153"/>
      <c r="Y11" s="153"/>
      <c r="Z11" s="153"/>
      <c r="AA11" s="168"/>
      <c r="AB11" s="153"/>
      <c r="AC11" s="153"/>
    </row>
    <row r="12" spans="1:29" s="1" customFormat="1" ht="38.25" customHeight="1">
      <c r="A12" s="152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4"/>
      <c r="P12" s="154"/>
      <c r="Q12" s="154"/>
      <c r="R12" s="154"/>
      <c r="S12" s="153"/>
      <c r="T12" s="153"/>
      <c r="U12" s="153"/>
      <c r="V12" s="153"/>
      <c r="W12" s="153"/>
      <c r="X12" s="153"/>
      <c r="Y12" s="153"/>
      <c r="Z12" s="153"/>
      <c r="AA12" s="168"/>
      <c r="AB12" s="153"/>
      <c r="AC12" s="153"/>
    </row>
    <row r="13" spans="1:29" s="2" customFormat="1" ht="27" customHeight="1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66"/>
      <c r="T13" s="166"/>
      <c r="U13" s="166"/>
      <c r="V13" s="166"/>
      <c r="W13" s="166"/>
      <c r="X13" s="166"/>
      <c r="Y13" s="166"/>
      <c r="Z13" s="166"/>
      <c r="AA13" s="168"/>
      <c r="AB13" s="166"/>
      <c r="AC13" s="166"/>
    </row>
    <row r="14" spans="1:29" s="1" customFormat="1" ht="38.25" customHeight="1">
      <c r="A14" s="158"/>
      <c r="B14" s="154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60"/>
      <c r="P14" s="160"/>
      <c r="Q14" s="160"/>
      <c r="R14" s="160"/>
      <c r="S14" s="153"/>
      <c r="T14" s="49"/>
      <c r="U14" s="49"/>
      <c r="V14" s="49"/>
      <c r="W14" s="49"/>
      <c r="X14" s="153"/>
      <c r="Y14" s="49"/>
      <c r="Z14" s="49"/>
      <c r="AA14" s="168"/>
      <c r="AB14" s="153"/>
      <c r="AC14" s="153"/>
    </row>
    <row r="15" spans="1:29" s="1" customFormat="1" ht="38.25" customHeight="1">
      <c r="A15" s="152"/>
      <c r="B15" s="154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4"/>
      <c r="P15" s="154"/>
      <c r="Q15" s="154"/>
      <c r="R15" s="167"/>
      <c r="S15" s="153"/>
      <c r="T15" s="153"/>
      <c r="U15" s="153"/>
      <c r="V15" s="153"/>
      <c r="W15" s="153"/>
      <c r="X15" s="153"/>
      <c r="Y15" s="153"/>
      <c r="Z15" s="153"/>
      <c r="AA15" s="168"/>
      <c r="AB15" s="153"/>
      <c r="AC15" s="153"/>
    </row>
    <row r="16" spans="1:29" s="1" customFormat="1" ht="38.25" customHeight="1">
      <c r="A16" s="158"/>
      <c r="B16" s="154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61"/>
      <c r="P16" s="161"/>
      <c r="Q16" s="161"/>
      <c r="R16" s="161"/>
      <c r="S16" s="153"/>
      <c r="T16" s="153"/>
      <c r="U16" s="153"/>
      <c r="V16" s="153"/>
      <c r="W16" s="153"/>
      <c r="X16" s="153"/>
      <c r="Y16" s="153"/>
      <c r="Z16" s="153"/>
      <c r="AA16" s="168"/>
      <c r="AB16" s="153"/>
      <c r="AC16" s="153"/>
    </row>
    <row r="17" spans="1:29" s="1" customFormat="1" ht="38.25" customHeight="1">
      <c r="A17" s="158"/>
      <c r="B17" s="160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60"/>
      <c r="P17" s="160"/>
      <c r="Q17" s="160"/>
      <c r="R17" s="160"/>
      <c r="S17" s="49"/>
      <c r="T17" s="49"/>
      <c r="U17" s="49"/>
      <c r="V17" s="153"/>
      <c r="W17" s="153"/>
      <c r="X17" s="49"/>
      <c r="Y17" s="153"/>
      <c r="Z17" s="49"/>
      <c r="AA17" s="168"/>
      <c r="AB17" s="153"/>
      <c r="AC17" s="153"/>
    </row>
    <row r="18" spans="1:29" s="1" customFormat="1" ht="30" customHeight="1">
      <c r="A18" s="161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68"/>
      <c r="AB18" s="153"/>
      <c r="AC18" s="153"/>
    </row>
    <row r="19" spans="1:29" s="1" customFormat="1" ht="38.25" customHeight="1">
      <c r="A19" s="152"/>
      <c r="B19" s="154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4"/>
      <c r="P19" s="154"/>
      <c r="Q19" s="154"/>
      <c r="R19" s="154"/>
      <c r="S19" s="153"/>
      <c r="T19" s="153"/>
      <c r="U19" s="153"/>
      <c r="V19" s="153"/>
      <c r="W19" s="153"/>
      <c r="X19" s="153"/>
      <c r="Y19" s="153"/>
      <c r="Z19" s="153"/>
      <c r="AA19" s="168"/>
      <c r="AB19" s="153"/>
      <c r="AC19" s="153"/>
    </row>
    <row r="20" spans="1:29" s="1" customFormat="1" ht="38.25" customHeight="1">
      <c r="A20" s="152"/>
      <c r="B20" s="154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68"/>
      <c r="AB20" s="153"/>
      <c r="AC20" s="153"/>
    </row>
    <row r="21" spans="1:29" s="1" customFormat="1" ht="38.25" customHeight="1">
      <c r="A21" s="152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3"/>
      <c r="T21" s="153"/>
      <c r="U21" s="153"/>
      <c r="V21" s="153"/>
      <c r="W21" s="153"/>
      <c r="X21" s="153"/>
      <c r="Y21" s="153"/>
      <c r="Z21" s="153"/>
      <c r="AA21" s="168"/>
      <c r="AB21" s="153"/>
      <c r="AC21" s="153"/>
    </row>
    <row r="22" spans="1:39" ht="38.25" customHeight="1">
      <c r="A22" s="162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0" ht="38.25" customHeight="1">
      <c r="A23" s="163" t="s">
        <v>54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9"/>
      <c r="S23" s="170"/>
      <c r="T23" s="170"/>
      <c r="U23" s="170"/>
      <c r="V23" s="170"/>
      <c r="W23" s="171"/>
      <c r="X23" s="170"/>
      <c r="Y23" s="170"/>
      <c r="Z23" s="170"/>
      <c r="AA23" s="171"/>
      <c r="AB23" s="171"/>
      <c r="AC23" s="171"/>
      <c r="AD23" s="172"/>
    </row>
    <row r="25" ht="14.25">
      <c r="D25" s="28"/>
    </row>
  </sheetData>
  <sheetProtection/>
  <mergeCells count="31">
    <mergeCell ref="A1:AA1"/>
    <mergeCell ref="A2:AA2"/>
    <mergeCell ref="AA3:AC3"/>
    <mergeCell ref="B4:R4"/>
    <mergeCell ref="S4:AA4"/>
    <mergeCell ref="C5:H5"/>
    <mergeCell ref="I5:N5"/>
    <mergeCell ref="O5:R5"/>
    <mergeCell ref="S5:W5"/>
    <mergeCell ref="X5:Z5"/>
    <mergeCell ref="C6:E6"/>
    <mergeCell ref="F6:H6"/>
    <mergeCell ref="I6:K6"/>
    <mergeCell ref="L6:N6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5:AA7"/>
    <mergeCell ref="AB4:AB7"/>
    <mergeCell ref="AC4:AC7"/>
  </mergeCells>
  <printOptions horizontalCentered="1" verticalCentered="1"/>
  <pageMargins left="0" right="0" top="0.40902777777777777" bottom="0.40902777777777777" header="0.5118055555555555" footer="0.5118055555555555"/>
  <pageSetup horizontalDpi="600" verticalDpi="6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17"/>
  <sheetViews>
    <sheetView tabSelected="1" zoomScaleSheetLayoutView="100" workbookViewId="0" topLeftCell="A1">
      <selection activeCell="A17" sqref="A17:AF17"/>
    </sheetView>
  </sheetViews>
  <sheetFormatPr defaultColWidth="9.00390625" defaultRowHeight="14.25"/>
  <cols>
    <col min="1" max="1" width="6.375" style="62" customWidth="1"/>
    <col min="2" max="3" width="5.25390625" style="60" customWidth="1"/>
    <col min="4" max="17" width="4.875" style="60" customWidth="1"/>
    <col min="18" max="21" width="3.75390625" style="60" customWidth="1"/>
    <col min="22" max="22" width="9.00390625" style="63" customWidth="1"/>
    <col min="23" max="23" width="7.875" style="63" customWidth="1"/>
    <col min="24" max="25" width="7.625" style="63" customWidth="1"/>
    <col min="26" max="26" width="5.375" style="63" customWidth="1"/>
    <col min="27" max="27" width="8.375" style="63" customWidth="1"/>
    <col min="28" max="28" width="7.875" style="63" customWidth="1"/>
    <col min="29" max="29" width="7.00390625" style="63" customWidth="1"/>
    <col min="30" max="30" width="7.375" style="63" customWidth="1"/>
    <col min="31" max="31" width="4.875" style="63" customWidth="1"/>
    <col min="32" max="32" width="6.25390625" style="60" customWidth="1"/>
  </cols>
  <sheetData>
    <row r="1" ht="19.5" customHeight="1">
      <c r="A1" s="64" t="s">
        <v>0</v>
      </c>
    </row>
    <row r="2" spans="1:32" ht="42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</row>
    <row r="3" spans="1:32" ht="27.75" customHeight="1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</row>
    <row r="4" spans="1:48" ht="26.25" customHeight="1">
      <c r="A4" s="67" t="s">
        <v>9</v>
      </c>
      <c r="B4" s="68" t="s">
        <v>10</v>
      </c>
      <c r="C4" s="68" t="s">
        <v>11</v>
      </c>
      <c r="D4" s="68" t="s">
        <v>12</v>
      </c>
      <c r="E4" s="68"/>
      <c r="F4" s="68"/>
      <c r="G4" s="68"/>
      <c r="H4" s="68" t="s">
        <v>13</v>
      </c>
      <c r="I4" s="68"/>
      <c r="J4" s="68"/>
      <c r="K4" s="68"/>
      <c r="L4" s="68" t="s">
        <v>14</v>
      </c>
      <c r="M4" s="68"/>
      <c r="N4" s="68"/>
      <c r="O4" s="68"/>
      <c r="P4" s="68"/>
      <c r="Q4" s="68"/>
      <c r="R4" s="93" t="s">
        <v>15</v>
      </c>
      <c r="S4" s="94"/>
      <c r="T4" s="94"/>
      <c r="U4" s="95"/>
      <c r="V4" s="96" t="s">
        <v>51</v>
      </c>
      <c r="W4" s="109"/>
      <c r="X4" s="109"/>
      <c r="Y4" s="109"/>
      <c r="Z4" s="109"/>
      <c r="AA4" s="96" t="s">
        <v>17</v>
      </c>
      <c r="AB4" s="109"/>
      <c r="AC4" s="109"/>
      <c r="AD4" s="109"/>
      <c r="AE4" s="110"/>
      <c r="AF4" s="68" t="s">
        <v>18</v>
      </c>
      <c r="AH4" s="68" t="s">
        <v>10</v>
      </c>
      <c r="AI4" s="68" t="s">
        <v>11</v>
      </c>
      <c r="AJ4" s="96" t="s">
        <v>51</v>
      </c>
      <c r="AK4" s="99"/>
      <c r="AL4" s="99"/>
      <c r="AM4" s="99"/>
      <c r="AN4" s="99"/>
      <c r="AP4" s="68" t="s">
        <v>10</v>
      </c>
      <c r="AQ4" s="68" t="s">
        <v>11</v>
      </c>
      <c r="AR4" s="99" t="s">
        <v>51</v>
      </c>
      <c r="AS4" s="99"/>
      <c r="AT4" s="99"/>
      <c r="AU4" s="99"/>
      <c r="AV4" s="99"/>
    </row>
    <row r="5" spans="1:48" ht="35.25" customHeight="1">
      <c r="A5" s="70"/>
      <c r="B5" s="68"/>
      <c r="C5" s="68"/>
      <c r="D5" s="72" t="s">
        <v>19</v>
      </c>
      <c r="E5" s="72" t="s">
        <v>20</v>
      </c>
      <c r="F5" s="72" t="s">
        <v>21</v>
      </c>
      <c r="G5" s="72" t="s">
        <v>22</v>
      </c>
      <c r="H5" s="72" t="s">
        <v>23</v>
      </c>
      <c r="I5" s="72" t="s">
        <v>24</v>
      </c>
      <c r="J5" s="72" t="s">
        <v>25</v>
      </c>
      <c r="K5" s="72" t="s">
        <v>26</v>
      </c>
      <c r="L5" s="72" t="s">
        <v>27</v>
      </c>
      <c r="M5" s="72" t="s">
        <v>28</v>
      </c>
      <c r="N5" s="72" t="s">
        <v>29</v>
      </c>
      <c r="O5" s="72" t="s">
        <v>30</v>
      </c>
      <c r="P5" s="72" t="s">
        <v>31</v>
      </c>
      <c r="Q5" s="72" t="s">
        <v>32</v>
      </c>
      <c r="R5" s="97" t="s">
        <v>33</v>
      </c>
      <c r="S5" s="98"/>
      <c r="T5" s="97" t="s">
        <v>34</v>
      </c>
      <c r="U5" s="98"/>
      <c r="V5" s="99"/>
      <c r="W5" s="99" t="s">
        <v>35</v>
      </c>
      <c r="X5" s="99" t="s">
        <v>36</v>
      </c>
      <c r="Y5" s="99" t="s">
        <v>37</v>
      </c>
      <c r="Z5" s="96" t="s">
        <v>38</v>
      </c>
      <c r="AA5" s="99"/>
      <c r="AB5" s="99" t="s">
        <v>35</v>
      </c>
      <c r="AC5" s="99" t="s">
        <v>36</v>
      </c>
      <c r="AD5" s="99" t="s">
        <v>37</v>
      </c>
      <c r="AE5" s="96" t="s">
        <v>38</v>
      </c>
      <c r="AF5" s="68"/>
      <c r="AH5" s="68"/>
      <c r="AI5" s="68"/>
      <c r="AJ5" s="99"/>
      <c r="AK5" s="99" t="s">
        <v>35</v>
      </c>
      <c r="AL5" s="99" t="s">
        <v>36</v>
      </c>
      <c r="AM5" s="99" t="s">
        <v>37</v>
      </c>
      <c r="AN5" s="99" t="s">
        <v>38</v>
      </c>
      <c r="AP5" s="68"/>
      <c r="AQ5" s="68"/>
      <c r="AR5" s="99"/>
      <c r="AS5" s="99" t="s">
        <v>35</v>
      </c>
      <c r="AT5" s="99" t="s">
        <v>36</v>
      </c>
      <c r="AU5" s="99" t="s">
        <v>37</v>
      </c>
      <c r="AV5" s="99" t="s">
        <v>38</v>
      </c>
    </row>
    <row r="6" spans="1:48" ht="15.75" customHeight="1">
      <c r="A6" s="73"/>
      <c r="B6" s="68" t="s">
        <v>39</v>
      </c>
      <c r="C6" s="68" t="s">
        <v>40</v>
      </c>
      <c r="D6" s="68" t="s">
        <v>40</v>
      </c>
      <c r="E6" s="68" t="s">
        <v>40</v>
      </c>
      <c r="F6" s="68" t="s">
        <v>40</v>
      </c>
      <c r="G6" s="68" t="s">
        <v>40</v>
      </c>
      <c r="H6" s="68" t="s">
        <v>40</v>
      </c>
      <c r="I6" s="68" t="s">
        <v>40</v>
      </c>
      <c r="J6" s="68" t="s">
        <v>40</v>
      </c>
      <c r="K6" s="68" t="s">
        <v>40</v>
      </c>
      <c r="L6" s="68" t="s">
        <v>40</v>
      </c>
      <c r="M6" s="68" t="s">
        <v>40</v>
      </c>
      <c r="N6" s="68" t="s">
        <v>40</v>
      </c>
      <c r="O6" s="68" t="s">
        <v>40</v>
      </c>
      <c r="P6" s="68" t="s">
        <v>40</v>
      </c>
      <c r="Q6" s="68" t="s">
        <v>40</v>
      </c>
      <c r="R6" s="74" t="s">
        <v>39</v>
      </c>
      <c r="S6" s="74" t="s">
        <v>40</v>
      </c>
      <c r="T6" s="74" t="s">
        <v>39</v>
      </c>
      <c r="U6" s="74" t="s">
        <v>40</v>
      </c>
      <c r="V6" s="99" t="s">
        <v>41</v>
      </c>
      <c r="W6" s="99" t="s">
        <v>41</v>
      </c>
      <c r="X6" s="99" t="s">
        <v>41</v>
      </c>
      <c r="Y6" s="99" t="s">
        <v>41</v>
      </c>
      <c r="Z6" s="99" t="s">
        <v>41</v>
      </c>
      <c r="AA6" s="99" t="s">
        <v>41</v>
      </c>
      <c r="AB6" s="99" t="s">
        <v>41</v>
      </c>
      <c r="AC6" s="99" t="s">
        <v>41</v>
      </c>
      <c r="AD6" s="99" t="s">
        <v>41</v>
      </c>
      <c r="AE6" s="99" t="s">
        <v>41</v>
      </c>
      <c r="AF6" s="68" t="s">
        <v>42</v>
      </c>
      <c r="AH6" s="68" t="s">
        <v>39</v>
      </c>
      <c r="AI6" s="68" t="s">
        <v>40</v>
      </c>
      <c r="AJ6" s="99" t="s">
        <v>41</v>
      </c>
      <c r="AK6" s="99" t="s">
        <v>41</v>
      </c>
      <c r="AL6" s="99" t="s">
        <v>41</v>
      </c>
      <c r="AM6" s="99" t="s">
        <v>41</v>
      </c>
      <c r="AN6" s="99" t="s">
        <v>41</v>
      </c>
      <c r="AP6" s="68" t="s">
        <v>39</v>
      </c>
      <c r="AQ6" s="68" t="s">
        <v>40</v>
      </c>
      <c r="AR6" s="99" t="s">
        <v>41</v>
      </c>
      <c r="AS6" s="99" t="s">
        <v>41</v>
      </c>
      <c r="AT6" s="99" t="s">
        <v>41</v>
      </c>
      <c r="AU6" s="99" t="s">
        <v>41</v>
      </c>
      <c r="AV6" s="99" t="s">
        <v>41</v>
      </c>
    </row>
    <row r="7" spans="1:48" ht="14.25" customHeight="1">
      <c r="A7" s="68" t="s">
        <v>43</v>
      </c>
      <c r="B7" s="68">
        <v>1</v>
      </c>
      <c r="C7" s="68">
        <v>2</v>
      </c>
      <c r="D7" s="68">
        <v>5</v>
      </c>
      <c r="E7" s="68">
        <v>6</v>
      </c>
      <c r="F7" s="68">
        <v>7</v>
      </c>
      <c r="G7" s="68">
        <v>8</v>
      </c>
      <c r="H7" s="68">
        <v>9</v>
      </c>
      <c r="I7" s="68">
        <v>10</v>
      </c>
      <c r="J7" s="68">
        <v>11</v>
      </c>
      <c r="K7" s="68">
        <v>12</v>
      </c>
      <c r="L7" s="68">
        <v>13</v>
      </c>
      <c r="M7" s="68">
        <v>14</v>
      </c>
      <c r="N7" s="68">
        <v>15</v>
      </c>
      <c r="O7" s="68">
        <v>16</v>
      </c>
      <c r="P7" s="68">
        <v>17</v>
      </c>
      <c r="Q7" s="68">
        <v>18</v>
      </c>
      <c r="R7" s="68">
        <v>19</v>
      </c>
      <c r="S7" s="68">
        <v>20</v>
      </c>
      <c r="T7" s="68">
        <v>21</v>
      </c>
      <c r="U7" s="68">
        <v>22</v>
      </c>
      <c r="V7" s="68">
        <v>23</v>
      </c>
      <c r="W7" s="68">
        <v>24</v>
      </c>
      <c r="X7" s="68">
        <v>25</v>
      </c>
      <c r="Y7" s="68">
        <v>26</v>
      </c>
      <c r="Z7" s="68">
        <v>27</v>
      </c>
      <c r="AA7" s="68">
        <v>28</v>
      </c>
      <c r="AB7" s="68">
        <v>29</v>
      </c>
      <c r="AC7" s="68">
        <v>30</v>
      </c>
      <c r="AD7" s="68">
        <v>31</v>
      </c>
      <c r="AE7" s="68">
        <v>32</v>
      </c>
      <c r="AF7" s="68">
        <v>33</v>
      </c>
      <c r="AH7" s="68">
        <v>1</v>
      </c>
      <c r="AI7" s="68">
        <v>2</v>
      </c>
      <c r="AJ7" s="68">
        <v>23</v>
      </c>
      <c r="AK7" s="68">
        <v>24</v>
      </c>
      <c r="AL7" s="68">
        <v>25</v>
      </c>
      <c r="AM7" s="68">
        <v>26</v>
      </c>
      <c r="AN7" s="68">
        <v>27</v>
      </c>
      <c r="AP7" s="68">
        <v>1</v>
      </c>
      <c r="AQ7" s="68">
        <v>2</v>
      </c>
      <c r="AR7" s="68">
        <v>23</v>
      </c>
      <c r="AS7" s="68">
        <v>24</v>
      </c>
      <c r="AT7" s="68">
        <v>25</v>
      </c>
      <c r="AU7" s="68">
        <v>26</v>
      </c>
      <c r="AV7" s="68">
        <v>27</v>
      </c>
    </row>
    <row r="8" spans="1:48" ht="25.5" customHeight="1">
      <c r="A8" s="68" t="s">
        <v>82</v>
      </c>
      <c r="B8" s="127">
        <v>137</v>
      </c>
      <c r="C8" s="127">
        <v>208</v>
      </c>
      <c r="D8" s="127">
        <v>80</v>
      </c>
      <c r="E8" s="127">
        <v>25</v>
      </c>
      <c r="F8" s="127">
        <v>31</v>
      </c>
      <c r="G8" s="128">
        <v>100</v>
      </c>
      <c r="H8" s="127">
        <v>38</v>
      </c>
      <c r="I8" s="137">
        <v>43</v>
      </c>
      <c r="J8" s="137">
        <v>60</v>
      </c>
      <c r="K8" s="137">
        <v>67</v>
      </c>
      <c r="L8" s="127">
        <v>50</v>
      </c>
      <c r="M8" s="127">
        <v>116</v>
      </c>
      <c r="N8" s="127">
        <v>0</v>
      </c>
      <c r="O8" s="127">
        <v>0</v>
      </c>
      <c r="P8" s="127">
        <v>27</v>
      </c>
      <c r="Q8" s="127">
        <v>15</v>
      </c>
      <c r="R8" s="127">
        <v>0</v>
      </c>
      <c r="S8" s="127">
        <v>0</v>
      </c>
      <c r="T8" s="127">
        <v>1</v>
      </c>
      <c r="U8" s="127">
        <v>2</v>
      </c>
      <c r="V8" s="127">
        <v>68.3356</v>
      </c>
      <c r="W8" s="127">
        <v>68.2256</v>
      </c>
      <c r="X8" s="127">
        <v>0</v>
      </c>
      <c r="Y8" s="127">
        <v>0.11</v>
      </c>
      <c r="Z8" s="127">
        <v>0</v>
      </c>
      <c r="AA8" s="127">
        <v>12.0566</v>
      </c>
      <c r="AB8" s="127">
        <v>12.0466</v>
      </c>
      <c r="AC8" s="127">
        <v>0</v>
      </c>
      <c r="AD8" s="127">
        <v>0.01</v>
      </c>
      <c r="AE8" s="127">
        <v>0</v>
      </c>
      <c r="AF8" s="127">
        <v>579</v>
      </c>
      <c r="AH8" s="146">
        <v>138</v>
      </c>
      <c r="AI8" s="146">
        <v>210</v>
      </c>
      <c r="AJ8" s="142">
        <v>56.279</v>
      </c>
      <c r="AK8" s="142">
        <v>56.179</v>
      </c>
      <c r="AL8" s="142">
        <v>0</v>
      </c>
      <c r="AM8" s="142">
        <v>0.1</v>
      </c>
      <c r="AN8" s="142">
        <v>0</v>
      </c>
      <c r="AP8" s="125">
        <f aca="true" t="shared" si="0" ref="AP8:AP15">AH8+R8-T8-B8</f>
        <v>0</v>
      </c>
      <c r="AQ8" s="125">
        <f aca="true" t="shared" si="1" ref="AQ8:AQ15">AI8+S8-U8-C8</f>
        <v>0</v>
      </c>
      <c r="AR8" s="125">
        <f aca="true" t="shared" si="2" ref="AR8:AR15">AJ8+AA8-V8</f>
        <v>0</v>
      </c>
      <c r="AS8" s="125">
        <f aca="true" t="shared" si="3" ref="AS8:AU8">AB8+AK8-W8</f>
        <v>0</v>
      </c>
      <c r="AT8" s="125">
        <f t="shared" si="3"/>
        <v>0</v>
      </c>
      <c r="AU8" s="125">
        <f t="shared" si="3"/>
        <v>0</v>
      </c>
      <c r="AV8" s="125">
        <f aca="true" t="shared" si="4" ref="AV8:AV15">AN8-Z8</f>
        <v>0</v>
      </c>
    </row>
    <row r="9" spans="1:48" s="60" customFormat="1" ht="25.5" customHeight="1">
      <c r="A9" s="129" t="s">
        <v>83</v>
      </c>
      <c r="B9" s="130">
        <v>21</v>
      </c>
      <c r="C9" s="130">
        <v>40</v>
      </c>
      <c r="D9" s="130">
        <v>15</v>
      </c>
      <c r="E9" s="130">
        <v>2</v>
      </c>
      <c r="F9" s="130">
        <v>9</v>
      </c>
      <c r="G9" s="130">
        <v>17</v>
      </c>
      <c r="H9" s="130">
        <v>9</v>
      </c>
      <c r="I9" s="130">
        <v>5</v>
      </c>
      <c r="J9" s="130">
        <v>11</v>
      </c>
      <c r="K9" s="130">
        <v>15</v>
      </c>
      <c r="L9" s="130">
        <v>9</v>
      </c>
      <c r="M9" s="130">
        <v>24</v>
      </c>
      <c r="N9" s="130"/>
      <c r="O9" s="130"/>
      <c r="P9" s="130">
        <v>7</v>
      </c>
      <c r="Q9" s="139"/>
      <c r="R9" s="139">
        <v>2</v>
      </c>
      <c r="S9" s="139">
        <v>4</v>
      </c>
      <c r="T9" s="139"/>
      <c r="U9" s="139"/>
      <c r="V9" s="140">
        <v>10.6871</v>
      </c>
      <c r="W9" s="141">
        <v>10.6871</v>
      </c>
      <c r="X9" s="140"/>
      <c r="Y9" s="140"/>
      <c r="Z9" s="140"/>
      <c r="AA9" s="140">
        <v>2.0665</v>
      </c>
      <c r="AB9" s="140">
        <v>2.0665</v>
      </c>
      <c r="AC9" s="140"/>
      <c r="AD9" s="140"/>
      <c r="AE9" s="140"/>
      <c r="AF9" s="140"/>
      <c r="AH9" s="146">
        <v>19</v>
      </c>
      <c r="AI9" s="146">
        <v>36</v>
      </c>
      <c r="AJ9" s="142">
        <v>8.6206</v>
      </c>
      <c r="AK9" s="142">
        <v>8.6206</v>
      </c>
      <c r="AL9" s="142"/>
      <c r="AM9" s="142"/>
      <c r="AN9" s="142"/>
      <c r="AP9" s="125">
        <f t="shared" si="0"/>
        <v>0</v>
      </c>
      <c r="AQ9" s="125">
        <f t="shared" si="1"/>
        <v>0</v>
      </c>
      <c r="AR9" s="125">
        <f t="shared" si="2"/>
        <v>0</v>
      </c>
      <c r="AS9" s="125">
        <f aca="true" t="shared" si="5" ref="AS9:AU9">AB9+AK9-W9</f>
        <v>0</v>
      </c>
      <c r="AT9" s="125">
        <f t="shared" si="5"/>
        <v>0</v>
      </c>
      <c r="AU9" s="125">
        <f t="shared" si="5"/>
        <v>0</v>
      </c>
      <c r="AV9" s="125">
        <f t="shared" si="4"/>
        <v>0</v>
      </c>
    </row>
    <row r="10" spans="1:48" s="60" customFormat="1" ht="25.5" customHeight="1">
      <c r="A10" s="129" t="s">
        <v>84</v>
      </c>
      <c r="B10" s="130">
        <v>1</v>
      </c>
      <c r="C10" s="130">
        <v>1</v>
      </c>
      <c r="D10" s="130">
        <v>1</v>
      </c>
      <c r="E10" s="130"/>
      <c r="F10" s="130"/>
      <c r="G10" s="130">
        <v>1</v>
      </c>
      <c r="H10" s="130"/>
      <c r="I10" s="130">
        <v>1</v>
      </c>
      <c r="J10" s="130"/>
      <c r="K10" s="130"/>
      <c r="L10" s="130"/>
      <c r="M10" s="130">
        <v>1</v>
      </c>
      <c r="N10" s="130"/>
      <c r="O10" s="130"/>
      <c r="P10" s="130"/>
      <c r="Q10" s="139"/>
      <c r="R10" s="139"/>
      <c r="S10" s="139"/>
      <c r="T10" s="139"/>
      <c r="U10" s="139"/>
      <c r="V10" s="142">
        <v>0.4164</v>
      </c>
      <c r="W10" s="142">
        <v>0.4164</v>
      </c>
      <c r="X10" s="140">
        <v>0</v>
      </c>
      <c r="Y10" s="140">
        <v>0</v>
      </c>
      <c r="Z10" s="140">
        <v>0</v>
      </c>
      <c r="AA10" s="140">
        <v>0.0748</v>
      </c>
      <c r="AB10" s="140">
        <v>0.0748</v>
      </c>
      <c r="AC10" s="140">
        <v>0</v>
      </c>
      <c r="AD10" s="140">
        <v>0</v>
      </c>
      <c r="AE10" s="140">
        <v>0</v>
      </c>
      <c r="AF10" s="140">
        <v>748</v>
      </c>
      <c r="AH10" s="146">
        <v>1</v>
      </c>
      <c r="AI10" s="146">
        <v>1</v>
      </c>
      <c r="AJ10" s="142">
        <v>0.3416</v>
      </c>
      <c r="AK10" s="142">
        <v>0.3416</v>
      </c>
      <c r="AL10" s="142">
        <v>0</v>
      </c>
      <c r="AM10" s="142">
        <v>0</v>
      </c>
      <c r="AN10" s="142">
        <v>0</v>
      </c>
      <c r="AP10" s="125">
        <f t="shared" si="0"/>
        <v>0</v>
      </c>
      <c r="AQ10" s="125">
        <f t="shared" si="1"/>
        <v>0</v>
      </c>
      <c r="AR10" s="125">
        <f t="shared" si="2"/>
        <v>0</v>
      </c>
      <c r="AS10" s="125">
        <f aca="true" t="shared" si="6" ref="AS10:AU10">AB10+AK10-W10</f>
        <v>0</v>
      </c>
      <c r="AT10" s="125">
        <f t="shared" si="6"/>
        <v>0</v>
      </c>
      <c r="AU10" s="125">
        <f t="shared" si="6"/>
        <v>0</v>
      </c>
      <c r="AV10" s="125">
        <f t="shared" si="4"/>
        <v>0</v>
      </c>
    </row>
    <row r="11" spans="1:48" s="60" customFormat="1" ht="25.5" customHeight="1">
      <c r="A11" s="129" t="s">
        <v>85</v>
      </c>
      <c r="B11" s="131">
        <v>20</v>
      </c>
      <c r="C11" s="131">
        <v>37</v>
      </c>
      <c r="D11" s="131">
        <v>20</v>
      </c>
      <c r="E11" s="131">
        <v>3</v>
      </c>
      <c r="F11" s="131">
        <v>6</v>
      </c>
      <c r="G11" s="132">
        <v>12</v>
      </c>
      <c r="H11" s="133">
        <v>11</v>
      </c>
      <c r="I11" s="133">
        <v>8</v>
      </c>
      <c r="J11" s="133">
        <v>6</v>
      </c>
      <c r="K11" s="133">
        <v>12</v>
      </c>
      <c r="L11" s="131">
        <v>9</v>
      </c>
      <c r="M11" s="131">
        <v>16</v>
      </c>
      <c r="N11" s="131">
        <v>0</v>
      </c>
      <c r="O11" s="131">
        <v>0</v>
      </c>
      <c r="P11" s="131">
        <v>12</v>
      </c>
      <c r="Q11" s="131">
        <v>0</v>
      </c>
      <c r="R11" s="143">
        <v>0</v>
      </c>
      <c r="S11" s="143">
        <v>0</v>
      </c>
      <c r="T11" s="131">
        <v>0</v>
      </c>
      <c r="U11" s="131">
        <v>0</v>
      </c>
      <c r="V11" s="144">
        <v>10.2895</v>
      </c>
      <c r="W11" s="144">
        <v>10.2895</v>
      </c>
      <c r="X11" s="144">
        <v>0</v>
      </c>
      <c r="Y11" s="144">
        <v>0</v>
      </c>
      <c r="Z11" s="144">
        <v>0</v>
      </c>
      <c r="AA11" s="144">
        <v>1.8947</v>
      </c>
      <c r="AB11" s="144">
        <v>1.8947</v>
      </c>
      <c r="AC11" s="144">
        <v>0</v>
      </c>
      <c r="AD11" s="144">
        <v>0</v>
      </c>
      <c r="AE11" s="144">
        <v>0</v>
      </c>
      <c r="AF11" s="144">
        <v>512.081081081081</v>
      </c>
      <c r="AH11" s="142">
        <v>20</v>
      </c>
      <c r="AI11" s="142">
        <v>37</v>
      </c>
      <c r="AJ11" s="142">
        <v>8.3948</v>
      </c>
      <c r="AK11" s="142">
        <v>8.3948</v>
      </c>
      <c r="AL11" s="142">
        <v>0</v>
      </c>
      <c r="AM11" s="142">
        <v>0</v>
      </c>
      <c r="AN11" s="142">
        <v>0</v>
      </c>
      <c r="AP11" s="125">
        <f t="shared" si="0"/>
        <v>0</v>
      </c>
      <c r="AQ11" s="125">
        <f t="shared" si="1"/>
        <v>0</v>
      </c>
      <c r="AR11" s="125">
        <f t="shared" si="2"/>
        <v>0</v>
      </c>
      <c r="AS11" s="125">
        <f aca="true" t="shared" si="7" ref="AS11:AU11">AB11+AK11-W11</f>
        <v>0</v>
      </c>
      <c r="AT11" s="125">
        <f t="shared" si="7"/>
        <v>0</v>
      </c>
      <c r="AU11" s="125">
        <f t="shared" si="7"/>
        <v>0</v>
      </c>
      <c r="AV11" s="125">
        <f t="shared" si="4"/>
        <v>0</v>
      </c>
    </row>
    <row r="12" spans="1:48" s="60" customFormat="1" ht="25.5" customHeight="1">
      <c r="A12" s="134" t="s">
        <v>86</v>
      </c>
      <c r="B12" s="130">
        <v>3</v>
      </c>
      <c r="C12" s="130">
        <v>6</v>
      </c>
      <c r="D12" s="130">
        <v>3</v>
      </c>
      <c r="E12" s="130">
        <v>1</v>
      </c>
      <c r="F12" s="130">
        <v>1</v>
      </c>
      <c r="G12" s="130">
        <v>1</v>
      </c>
      <c r="H12" s="130"/>
      <c r="I12" s="130">
        <v>1</v>
      </c>
      <c r="J12" s="130">
        <v>2</v>
      </c>
      <c r="K12" s="130">
        <v>3</v>
      </c>
      <c r="L12" s="130">
        <v>4</v>
      </c>
      <c r="M12" s="130"/>
      <c r="N12" s="130"/>
      <c r="O12" s="130"/>
      <c r="P12" s="130">
        <v>2</v>
      </c>
      <c r="Q12" s="139"/>
      <c r="R12" s="139">
        <v>0</v>
      </c>
      <c r="S12" s="139">
        <v>0</v>
      </c>
      <c r="T12" s="139">
        <v>0</v>
      </c>
      <c r="U12" s="139">
        <v>0</v>
      </c>
      <c r="V12" s="140">
        <v>1.9908</v>
      </c>
      <c r="W12" s="145">
        <v>1.9908</v>
      </c>
      <c r="X12" s="145"/>
      <c r="Y12" s="145"/>
      <c r="Z12" s="145"/>
      <c r="AA12" s="140">
        <v>0.3594</v>
      </c>
      <c r="AB12" s="140">
        <v>0.3594</v>
      </c>
      <c r="AC12" s="145"/>
      <c r="AD12" s="145"/>
      <c r="AE12" s="145"/>
      <c r="AF12" s="140"/>
      <c r="AH12" s="146">
        <v>3</v>
      </c>
      <c r="AI12" s="146">
        <v>6</v>
      </c>
      <c r="AJ12" s="142">
        <v>1.6314</v>
      </c>
      <c r="AK12" s="148">
        <v>1.6314</v>
      </c>
      <c r="AL12" s="148"/>
      <c r="AM12" s="148"/>
      <c r="AN12" s="148"/>
      <c r="AP12" s="125">
        <f t="shared" si="0"/>
        <v>0</v>
      </c>
      <c r="AQ12" s="125">
        <f t="shared" si="1"/>
        <v>0</v>
      </c>
      <c r="AR12" s="125">
        <f t="shared" si="2"/>
        <v>0</v>
      </c>
      <c r="AS12" s="125">
        <f aca="true" t="shared" si="8" ref="AS12:AU12">AB12+AK12-W12</f>
        <v>0</v>
      </c>
      <c r="AT12" s="125">
        <f t="shared" si="8"/>
        <v>0</v>
      </c>
      <c r="AU12" s="125">
        <f t="shared" si="8"/>
        <v>0</v>
      </c>
      <c r="AV12" s="125">
        <f t="shared" si="4"/>
        <v>0</v>
      </c>
    </row>
    <row r="13" spans="1:48" s="60" customFormat="1" ht="25.5" customHeight="1">
      <c r="A13" s="135" t="s">
        <v>87</v>
      </c>
      <c r="B13" s="130">
        <v>1</v>
      </c>
      <c r="C13" s="130">
        <v>1</v>
      </c>
      <c r="D13" s="130">
        <v>0</v>
      </c>
      <c r="E13" s="130">
        <v>0</v>
      </c>
      <c r="F13" s="130">
        <v>0</v>
      </c>
      <c r="G13" s="130">
        <v>1</v>
      </c>
      <c r="H13" s="130">
        <v>0</v>
      </c>
      <c r="I13" s="130">
        <v>0</v>
      </c>
      <c r="J13" s="130">
        <v>0</v>
      </c>
      <c r="K13" s="130">
        <v>1</v>
      </c>
      <c r="L13" s="130">
        <v>0</v>
      </c>
      <c r="M13" s="130">
        <v>1</v>
      </c>
      <c r="N13" s="130">
        <v>0</v>
      </c>
      <c r="O13" s="130">
        <v>0</v>
      </c>
      <c r="P13" s="130">
        <v>0</v>
      </c>
      <c r="Q13" s="130">
        <v>0</v>
      </c>
      <c r="R13" s="130">
        <v>0</v>
      </c>
      <c r="S13" s="130">
        <v>0</v>
      </c>
      <c r="T13" s="130">
        <v>0</v>
      </c>
      <c r="U13" s="130">
        <v>0</v>
      </c>
      <c r="V13" s="140">
        <v>0.4164</v>
      </c>
      <c r="W13" s="140">
        <v>0.4164</v>
      </c>
      <c r="X13" s="140">
        <v>0</v>
      </c>
      <c r="Y13" s="140">
        <v>0</v>
      </c>
      <c r="Z13" s="140">
        <v>0</v>
      </c>
      <c r="AA13" s="140">
        <v>0.0748</v>
      </c>
      <c r="AB13" s="140">
        <v>0.0748</v>
      </c>
      <c r="AC13" s="140">
        <v>0</v>
      </c>
      <c r="AD13" s="140">
        <v>0</v>
      </c>
      <c r="AE13" s="140">
        <v>0</v>
      </c>
      <c r="AF13" s="140"/>
      <c r="AH13" s="146">
        <v>1</v>
      </c>
      <c r="AI13" s="146">
        <v>1</v>
      </c>
      <c r="AJ13" s="142">
        <v>0.3416</v>
      </c>
      <c r="AK13" s="142">
        <v>0.3416</v>
      </c>
      <c r="AL13" s="142">
        <v>0</v>
      </c>
      <c r="AM13" s="142">
        <v>0</v>
      </c>
      <c r="AN13" s="142">
        <v>0</v>
      </c>
      <c r="AP13" s="125">
        <f t="shared" si="0"/>
        <v>0</v>
      </c>
      <c r="AQ13" s="125">
        <f t="shared" si="1"/>
        <v>0</v>
      </c>
      <c r="AR13" s="125">
        <f t="shared" si="2"/>
        <v>0</v>
      </c>
      <c r="AS13" s="125">
        <f aca="true" t="shared" si="9" ref="AS13:AU13">AB13+AK13-W13</f>
        <v>0</v>
      </c>
      <c r="AT13" s="125">
        <f t="shared" si="9"/>
        <v>0</v>
      </c>
      <c r="AU13" s="125">
        <f t="shared" si="9"/>
        <v>0</v>
      </c>
      <c r="AV13" s="125">
        <f t="shared" si="4"/>
        <v>0</v>
      </c>
    </row>
    <row r="14" spans="1:48" s="60" customFormat="1" ht="25.5" customHeight="1">
      <c r="A14" s="129" t="s">
        <v>88</v>
      </c>
      <c r="B14" s="130">
        <v>14</v>
      </c>
      <c r="C14" s="130">
        <v>19</v>
      </c>
      <c r="D14" s="130">
        <v>7</v>
      </c>
      <c r="E14" s="130">
        <v>4</v>
      </c>
      <c r="F14" s="130">
        <v>3</v>
      </c>
      <c r="G14" s="130">
        <v>10</v>
      </c>
      <c r="H14" s="130">
        <v>0</v>
      </c>
      <c r="I14" s="138">
        <v>2</v>
      </c>
      <c r="J14" s="138">
        <v>7</v>
      </c>
      <c r="K14" s="138">
        <v>10</v>
      </c>
      <c r="L14" s="130">
        <v>0</v>
      </c>
      <c r="M14" s="130">
        <v>10</v>
      </c>
      <c r="N14" s="130"/>
      <c r="O14" s="130"/>
      <c r="P14" s="130">
        <v>9</v>
      </c>
      <c r="Q14" s="130"/>
      <c r="R14" s="146"/>
      <c r="S14" s="146"/>
      <c r="T14" s="146"/>
      <c r="U14" s="146"/>
      <c r="V14" s="141">
        <v>6.6712</v>
      </c>
      <c r="W14" s="141">
        <v>6.6712</v>
      </c>
      <c r="X14" s="140"/>
      <c r="Y14" s="140"/>
      <c r="Z14" s="140"/>
      <c r="AA14" s="140">
        <v>1.234</v>
      </c>
      <c r="AB14" s="140">
        <v>1.234</v>
      </c>
      <c r="AC14" s="147"/>
      <c r="AD14" s="140"/>
      <c r="AE14" s="140"/>
      <c r="AF14" s="140"/>
      <c r="AH14" s="146">
        <v>14</v>
      </c>
      <c r="AI14" s="146">
        <v>19</v>
      </c>
      <c r="AJ14" s="142">
        <v>5.4372</v>
      </c>
      <c r="AK14" s="142">
        <v>5.4372</v>
      </c>
      <c r="AL14" s="142"/>
      <c r="AM14" s="142"/>
      <c r="AN14" s="142"/>
      <c r="AP14" s="125">
        <f t="shared" si="0"/>
        <v>0</v>
      </c>
      <c r="AQ14" s="125">
        <f t="shared" si="1"/>
        <v>0</v>
      </c>
      <c r="AR14" s="125">
        <f t="shared" si="2"/>
        <v>0</v>
      </c>
      <c r="AS14" s="125">
        <f aca="true" t="shared" si="10" ref="AS14:AU14">AB14+AK14-W14</f>
        <v>0</v>
      </c>
      <c r="AT14" s="125">
        <f t="shared" si="10"/>
        <v>0</v>
      </c>
      <c r="AU14" s="125">
        <f t="shared" si="10"/>
        <v>0</v>
      </c>
      <c r="AV14" s="125">
        <f t="shared" si="4"/>
        <v>0</v>
      </c>
    </row>
    <row r="15" spans="1:48" s="60" customFormat="1" ht="25.5" customHeight="1">
      <c r="A15" s="135" t="s">
        <v>89</v>
      </c>
      <c r="B15" s="130">
        <v>1</v>
      </c>
      <c r="C15" s="130">
        <v>1</v>
      </c>
      <c r="D15" s="130">
        <v>1</v>
      </c>
      <c r="E15" s="130">
        <v>1</v>
      </c>
      <c r="F15" s="130">
        <v>0</v>
      </c>
      <c r="G15" s="130">
        <v>0</v>
      </c>
      <c r="H15" s="130">
        <v>0</v>
      </c>
      <c r="I15" s="138">
        <v>0</v>
      </c>
      <c r="J15" s="138">
        <v>1</v>
      </c>
      <c r="K15" s="138">
        <v>0</v>
      </c>
      <c r="L15" s="130">
        <v>0</v>
      </c>
      <c r="M15" s="130">
        <v>0</v>
      </c>
      <c r="N15" s="130">
        <v>0</v>
      </c>
      <c r="O15" s="130">
        <v>0</v>
      </c>
      <c r="P15" s="130">
        <v>1</v>
      </c>
      <c r="Q15" s="130">
        <v>0</v>
      </c>
      <c r="R15" s="130">
        <v>0</v>
      </c>
      <c r="S15" s="130">
        <v>0</v>
      </c>
      <c r="T15" s="130">
        <v>0</v>
      </c>
      <c r="U15" s="130">
        <v>0</v>
      </c>
      <c r="V15" s="140">
        <v>0.3318</v>
      </c>
      <c r="W15" s="140">
        <v>0.3318</v>
      </c>
      <c r="X15" s="140">
        <v>0</v>
      </c>
      <c r="Y15" s="140">
        <v>0</v>
      </c>
      <c r="Z15" s="140">
        <v>0</v>
      </c>
      <c r="AA15" s="140">
        <v>0.0599</v>
      </c>
      <c r="AB15" s="140">
        <v>0.0599</v>
      </c>
      <c r="AC15" s="140">
        <v>0</v>
      </c>
      <c r="AD15" s="140">
        <v>0</v>
      </c>
      <c r="AE15" s="140">
        <v>0</v>
      </c>
      <c r="AF15" s="140"/>
      <c r="AH15" s="142">
        <v>1</v>
      </c>
      <c r="AI15" s="142">
        <v>1</v>
      </c>
      <c r="AJ15" s="142">
        <v>0.2719</v>
      </c>
      <c r="AK15" s="142">
        <v>0.2719</v>
      </c>
      <c r="AL15" s="142">
        <v>0</v>
      </c>
      <c r="AM15" s="142">
        <v>0</v>
      </c>
      <c r="AN15" s="142">
        <v>0</v>
      </c>
      <c r="AP15" s="125">
        <f t="shared" si="0"/>
        <v>0</v>
      </c>
      <c r="AQ15" s="125">
        <f t="shared" si="1"/>
        <v>0</v>
      </c>
      <c r="AR15" s="125">
        <f t="shared" si="2"/>
        <v>0</v>
      </c>
      <c r="AS15" s="125">
        <f aca="true" t="shared" si="11" ref="AS15:AU15">AB15+AK15-W15</f>
        <v>0</v>
      </c>
      <c r="AT15" s="125">
        <f t="shared" si="11"/>
        <v>0</v>
      </c>
      <c r="AU15" s="125">
        <f t="shared" si="11"/>
        <v>0</v>
      </c>
      <c r="AV15" s="125">
        <f t="shared" si="4"/>
        <v>0</v>
      </c>
    </row>
    <row r="16" spans="1:48" s="60" customFormat="1" ht="25.5" customHeight="1">
      <c r="A16" s="135" t="s">
        <v>90</v>
      </c>
      <c r="B16" s="68">
        <f>SUM(B8:B15)</f>
        <v>198</v>
      </c>
      <c r="C16" s="68">
        <f aca="true" t="shared" si="12" ref="C16:AF16">SUM(C8:C15)</f>
        <v>313</v>
      </c>
      <c r="D16" s="68">
        <f t="shared" si="12"/>
        <v>127</v>
      </c>
      <c r="E16" s="68">
        <f t="shared" si="12"/>
        <v>36</v>
      </c>
      <c r="F16" s="68">
        <f t="shared" si="12"/>
        <v>50</v>
      </c>
      <c r="G16" s="68">
        <f t="shared" si="12"/>
        <v>142</v>
      </c>
      <c r="H16" s="68">
        <f t="shared" si="12"/>
        <v>58</v>
      </c>
      <c r="I16" s="68">
        <f t="shared" si="12"/>
        <v>60</v>
      </c>
      <c r="J16" s="68">
        <f t="shared" si="12"/>
        <v>87</v>
      </c>
      <c r="K16" s="68">
        <f t="shared" si="12"/>
        <v>108</v>
      </c>
      <c r="L16" s="68">
        <f t="shared" si="12"/>
        <v>72</v>
      </c>
      <c r="M16" s="68">
        <f t="shared" si="12"/>
        <v>168</v>
      </c>
      <c r="N16" s="68">
        <f t="shared" si="12"/>
        <v>0</v>
      </c>
      <c r="O16" s="68">
        <f t="shared" si="12"/>
        <v>0</v>
      </c>
      <c r="P16" s="68">
        <f t="shared" si="12"/>
        <v>58</v>
      </c>
      <c r="Q16" s="68">
        <f t="shared" si="12"/>
        <v>15</v>
      </c>
      <c r="R16" s="68">
        <f t="shared" si="12"/>
        <v>2</v>
      </c>
      <c r="S16" s="68">
        <f t="shared" si="12"/>
        <v>4</v>
      </c>
      <c r="T16" s="68">
        <f t="shared" si="12"/>
        <v>1</v>
      </c>
      <c r="U16" s="68">
        <f t="shared" si="12"/>
        <v>2</v>
      </c>
      <c r="V16" s="68">
        <f t="shared" si="12"/>
        <v>99.13879999999999</v>
      </c>
      <c r="W16" s="68">
        <f t="shared" si="12"/>
        <v>99.02879999999999</v>
      </c>
      <c r="X16" s="68">
        <f t="shared" si="12"/>
        <v>0</v>
      </c>
      <c r="Y16" s="68">
        <f t="shared" si="12"/>
        <v>0.11</v>
      </c>
      <c r="Z16" s="68">
        <f t="shared" si="12"/>
        <v>0</v>
      </c>
      <c r="AA16" s="68">
        <f t="shared" si="12"/>
        <v>17.820699999999995</v>
      </c>
      <c r="AB16" s="68">
        <f t="shared" si="12"/>
        <v>17.810699999999997</v>
      </c>
      <c r="AC16" s="68">
        <f t="shared" si="12"/>
        <v>0</v>
      </c>
      <c r="AD16" s="68">
        <f t="shared" si="12"/>
        <v>0.01</v>
      </c>
      <c r="AE16" s="68">
        <f t="shared" si="12"/>
        <v>0</v>
      </c>
      <c r="AF16" s="140">
        <f>AA16/C16*10000</f>
        <v>569.3514376996803</v>
      </c>
      <c r="AH16" s="68">
        <v>197</v>
      </c>
      <c r="AI16" s="68">
        <v>311</v>
      </c>
      <c r="AJ16" s="149">
        <v>81.31810000000002</v>
      </c>
      <c r="AK16" s="149">
        <v>81.2181</v>
      </c>
      <c r="AL16" s="149">
        <v>0</v>
      </c>
      <c r="AM16" s="149">
        <v>0.1</v>
      </c>
      <c r="AN16" s="149">
        <v>0</v>
      </c>
      <c r="AP16" s="125">
        <f aca="true" t="shared" si="13" ref="AP16:AV16">SUM(AP8:AP15)</f>
        <v>0</v>
      </c>
      <c r="AQ16" s="125">
        <f t="shared" si="13"/>
        <v>0</v>
      </c>
      <c r="AR16" s="125">
        <f t="shared" si="13"/>
        <v>0</v>
      </c>
      <c r="AS16" s="125">
        <f t="shared" si="13"/>
        <v>0</v>
      </c>
      <c r="AT16" s="125">
        <f t="shared" si="13"/>
        <v>0</v>
      </c>
      <c r="AU16" s="125">
        <f t="shared" si="13"/>
        <v>0</v>
      </c>
      <c r="AV16" s="125">
        <f t="shared" si="13"/>
        <v>0</v>
      </c>
    </row>
    <row r="17" spans="1:32" ht="60.75" customHeight="1">
      <c r="A17" s="136" t="s">
        <v>45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</row>
  </sheetData>
  <sheetProtection/>
  <mergeCells count="25">
    <mergeCell ref="A2:AF2"/>
    <mergeCell ref="A3:AF3"/>
    <mergeCell ref="D4:G4"/>
    <mergeCell ref="H4:K4"/>
    <mergeCell ref="L4:Q4"/>
    <mergeCell ref="R4:U4"/>
    <mergeCell ref="W4:Z4"/>
    <mergeCell ref="AB4:AE4"/>
    <mergeCell ref="AK4:AN4"/>
    <mergeCell ref="AS4:AV4"/>
    <mergeCell ref="R5:S5"/>
    <mergeCell ref="T5:U5"/>
    <mergeCell ref="A17:AF17"/>
    <mergeCell ref="A4:A6"/>
    <mergeCell ref="B4:B5"/>
    <mergeCell ref="C4:C5"/>
    <mergeCell ref="V4:V5"/>
    <mergeCell ref="AA4:AA5"/>
    <mergeCell ref="AF4:AF5"/>
    <mergeCell ref="AH4:AH5"/>
    <mergeCell ref="AI4:AI5"/>
    <mergeCell ref="AJ4:AJ5"/>
    <mergeCell ref="AP4:AP5"/>
    <mergeCell ref="AQ4:AQ5"/>
    <mergeCell ref="AR4:AR5"/>
  </mergeCells>
  <printOptions horizontalCentered="1" verticalCentered="1"/>
  <pageMargins left="0" right="0" top="1" bottom="1" header="0.5118055555555555" footer="0.5118055555555555"/>
  <pageSetup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26"/>
  <sheetViews>
    <sheetView zoomScaleSheetLayoutView="100" workbookViewId="0" topLeftCell="A1">
      <selection activeCell="L6" sqref="L6"/>
    </sheetView>
  </sheetViews>
  <sheetFormatPr defaultColWidth="9.00390625" defaultRowHeight="14.25"/>
  <cols>
    <col min="1" max="1" width="7.25390625" style="62" customWidth="1"/>
    <col min="2" max="3" width="5.75390625" style="60" customWidth="1"/>
    <col min="4" max="4" width="5.00390625" style="60" customWidth="1"/>
    <col min="5" max="5" width="5.25390625" style="60" customWidth="1"/>
    <col min="6" max="6" width="6.125" style="60" customWidth="1"/>
    <col min="7" max="7" width="4.875" style="60" customWidth="1"/>
    <col min="8" max="8" width="5.125" style="60" customWidth="1"/>
    <col min="9" max="9" width="5.875" style="60" customWidth="1"/>
    <col min="10" max="10" width="5.125" style="60" customWidth="1"/>
    <col min="11" max="12" width="5.625" style="60" customWidth="1"/>
    <col min="13" max="13" width="6.50390625" style="60" customWidth="1"/>
    <col min="14" max="14" width="5.625" style="60" customWidth="1"/>
    <col min="15" max="15" width="6.125" style="60" customWidth="1"/>
    <col min="16" max="17" width="4.875" style="60" customWidth="1"/>
    <col min="18" max="18" width="5.625" style="60" customWidth="1"/>
    <col min="19" max="19" width="5.125" style="60" customWidth="1"/>
    <col min="20" max="23" width="4.25390625" style="60" customWidth="1"/>
    <col min="24" max="25" width="9.375" style="63" customWidth="1"/>
    <col min="26" max="27" width="7.50390625" style="63" customWidth="1"/>
    <col min="28" max="28" width="6.375" style="63" customWidth="1"/>
    <col min="29" max="29" width="8.25390625" style="63" customWidth="1"/>
    <col min="30" max="30" width="8.625" style="63" customWidth="1"/>
    <col min="31" max="31" width="7.50390625" style="63" customWidth="1"/>
    <col min="32" max="32" width="7.75390625" style="63" customWidth="1"/>
    <col min="33" max="33" width="5.25390625" style="63" customWidth="1"/>
    <col min="34" max="34" width="6.50390625" style="60" customWidth="1"/>
    <col min="46" max="47" width="9.50390625" style="0" bestFit="1" customWidth="1"/>
  </cols>
  <sheetData>
    <row r="1" ht="19.5" customHeight="1">
      <c r="A1" s="64" t="s">
        <v>46</v>
      </c>
    </row>
    <row r="2" spans="1:34" ht="42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</row>
    <row r="3" spans="1:34" ht="25.5" customHeight="1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50" ht="24.75" customHeight="1">
      <c r="A4" s="67" t="s">
        <v>9</v>
      </c>
      <c r="B4" s="68" t="s">
        <v>10</v>
      </c>
      <c r="C4" s="68" t="s">
        <v>11</v>
      </c>
      <c r="D4" s="69" t="s">
        <v>50</v>
      </c>
      <c r="E4" s="69"/>
      <c r="F4" s="68" t="s">
        <v>12</v>
      </c>
      <c r="G4" s="68"/>
      <c r="H4" s="68"/>
      <c r="I4" s="68"/>
      <c r="J4" s="68" t="s">
        <v>13</v>
      </c>
      <c r="K4" s="68"/>
      <c r="L4" s="68"/>
      <c r="M4" s="68"/>
      <c r="N4" s="68" t="s">
        <v>14</v>
      </c>
      <c r="O4" s="68"/>
      <c r="P4" s="68"/>
      <c r="Q4" s="68"/>
      <c r="R4" s="68"/>
      <c r="S4" s="68"/>
      <c r="T4" s="93" t="s">
        <v>15</v>
      </c>
      <c r="U4" s="94"/>
      <c r="V4" s="94"/>
      <c r="W4" s="95"/>
      <c r="X4" s="96" t="s">
        <v>51</v>
      </c>
      <c r="Y4" s="109"/>
      <c r="Z4" s="109"/>
      <c r="AA4" s="109"/>
      <c r="AB4" s="110"/>
      <c r="AC4" s="96" t="s">
        <v>17</v>
      </c>
      <c r="AD4" s="109"/>
      <c r="AE4" s="109"/>
      <c r="AF4" s="109"/>
      <c r="AG4" s="110"/>
      <c r="AH4" s="68" t="s">
        <v>18</v>
      </c>
      <c r="AJ4" s="68" t="s">
        <v>10</v>
      </c>
      <c r="AK4" s="68" t="s">
        <v>11</v>
      </c>
      <c r="AL4" s="96" t="s">
        <v>51</v>
      </c>
      <c r="AM4" s="99"/>
      <c r="AN4" s="99"/>
      <c r="AO4" s="99"/>
      <c r="AP4" s="99"/>
      <c r="AR4" s="68" t="s">
        <v>10</v>
      </c>
      <c r="AS4" s="68" t="s">
        <v>11</v>
      </c>
      <c r="AT4" s="99" t="s">
        <v>51</v>
      </c>
      <c r="AU4" s="99"/>
      <c r="AV4" s="99"/>
      <c r="AW4" s="99"/>
      <c r="AX4" s="99"/>
    </row>
    <row r="5" spans="1:50" ht="34.5" customHeight="1">
      <c r="A5" s="70"/>
      <c r="B5" s="68"/>
      <c r="C5" s="68"/>
      <c r="D5" s="71" t="s">
        <v>52</v>
      </c>
      <c r="E5" s="71" t="s">
        <v>53</v>
      </c>
      <c r="F5" s="72" t="s">
        <v>19</v>
      </c>
      <c r="G5" s="72" t="s">
        <v>20</v>
      </c>
      <c r="H5" s="72" t="s">
        <v>21</v>
      </c>
      <c r="I5" s="72" t="s">
        <v>22</v>
      </c>
      <c r="J5" s="72" t="s">
        <v>23</v>
      </c>
      <c r="K5" s="72" t="s">
        <v>24</v>
      </c>
      <c r="L5" s="72" t="s">
        <v>25</v>
      </c>
      <c r="M5" s="72" t="s">
        <v>26</v>
      </c>
      <c r="N5" s="72" t="s">
        <v>27</v>
      </c>
      <c r="O5" s="72" t="s">
        <v>28</v>
      </c>
      <c r="P5" s="72" t="s">
        <v>29</v>
      </c>
      <c r="Q5" s="72" t="s">
        <v>30</v>
      </c>
      <c r="R5" s="72" t="s">
        <v>31</v>
      </c>
      <c r="S5" s="72" t="s">
        <v>32</v>
      </c>
      <c r="T5" s="97" t="s">
        <v>33</v>
      </c>
      <c r="U5" s="98"/>
      <c r="V5" s="97" t="s">
        <v>34</v>
      </c>
      <c r="W5" s="98"/>
      <c r="X5" s="99"/>
      <c r="Y5" s="99" t="s">
        <v>35</v>
      </c>
      <c r="Z5" s="99" t="s">
        <v>36</v>
      </c>
      <c r="AA5" s="99" t="s">
        <v>37</v>
      </c>
      <c r="AB5" s="96" t="s">
        <v>38</v>
      </c>
      <c r="AC5" s="99"/>
      <c r="AD5" s="99" t="s">
        <v>35</v>
      </c>
      <c r="AE5" s="99" t="s">
        <v>36</v>
      </c>
      <c r="AF5" s="99" t="s">
        <v>37</v>
      </c>
      <c r="AG5" s="96" t="s">
        <v>38</v>
      </c>
      <c r="AH5" s="68"/>
      <c r="AJ5" s="68"/>
      <c r="AK5" s="68"/>
      <c r="AL5" s="117"/>
      <c r="AM5" s="99" t="s">
        <v>35</v>
      </c>
      <c r="AN5" s="99" t="s">
        <v>36</v>
      </c>
      <c r="AO5" s="99" t="s">
        <v>37</v>
      </c>
      <c r="AP5" s="99" t="s">
        <v>38</v>
      </c>
      <c r="AR5" s="68"/>
      <c r="AS5" s="68"/>
      <c r="AT5" s="99"/>
      <c r="AU5" s="99" t="s">
        <v>35</v>
      </c>
      <c r="AV5" s="99" t="s">
        <v>36</v>
      </c>
      <c r="AW5" s="99" t="s">
        <v>37</v>
      </c>
      <c r="AX5" s="99" t="s">
        <v>38</v>
      </c>
    </row>
    <row r="6" spans="1:50" ht="15.75" customHeight="1">
      <c r="A6" s="73"/>
      <c r="B6" s="74" t="s">
        <v>39</v>
      </c>
      <c r="C6" s="74" t="s">
        <v>40</v>
      </c>
      <c r="D6" s="75" t="s">
        <v>39</v>
      </c>
      <c r="E6" s="75" t="s">
        <v>40</v>
      </c>
      <c r="F6" s="74" t="s">
        <v>40</v>
      </c>
      <c r="G6" s="74" t="s">
        <v>40</v>
      </c>
      <c r="H6" s="74" t="s">
        <v>40</v>
      </c>
      <c r="I6" s="74" t="s">
        <v>40</v>
      </c>
      <c r="J6" s="74" t="s">
        <v>40</v>
      </c>
      <c r="K6" s="74" t="s">
        <v>40</v>
      </c>
      <c r="L6" s="74" t="s">
        <v>40</v>
      </c>
      <c r="M6" s="74" t="s">
        <v>40</v>
      </c>
      <c r="N6" s="74" t="s">
        <v>40</v>
      </c>
      <c r="O6" s="74" t="s">
        <v>40</v>
      </c>
      <c r="P6" s="74"/>
      <c r="Q6" s="74" t="s">
        <v>40</v>
      </c>
      <c r="R6" s="74" t="s">
        <v>40</v>
      </c>
      <c r="S6" s="74" t="s">
        <v>40</v>
      </c>
      <c r="T6" s="74" t="s">
        <v>39</v>
      </c>
      <c r="U6" s="74" t="s">
        <v>40</v>
      </c>
      <c r="V6" s="74" t="s">
        <v>39</v>
      </c>
      <c r="W6" s="74" t="s">
        <v>40</v>
      </c>
      <c r="X6" s="100" t="s">
        <v>41</v>
      </c>
      <c r="Y6" s="100" t="s">
        <v>41</v>
      </c>
      <c r="Z6" s="100" t="s">
        <v>41</v>
      </c>
      <c r="AA6" s="100" t="s">
        <v>41</v>
      </c>
      <c r="AB6" s="100" t="s">
        <v>41</v>
      </c>
      <c r="AC6" s="100" t="s">
        <v>41</v>
      </c>
      <c r="AD6" s="100" t="s">
        <v>41</v>
      </c>
      <c r="AE6" s="100" t="s">
        <v>41</v>
      </c>
      <c r="AF6" s="100" t="s">
        <v>41</v>
      </c>
      <c r="AG6" s="100" t="s">
        <v>41</v>
      </c>
      <c r="AH6" s="74" t="s">
        <v>42</v>
      </c>
      <c r="AJ6" s="74" t="s">
        <v>39</v>
      </c>
      <c r="AK6" s="74" t="s">
        <v>40</v>
      </c>
      <c r="AL6" s="118" t="s">
        <v>41</v>
      </c>
      <c r="AM6" s="100" t="s">
        <v>41</v>
      </c>
      <c r="AN6" s="100" t="s">
        <v>41</v>
      </c>
      <c r="AO6" s="100" t="s">
        <v>41</v>
      </c>
      <c r="AP6" s="100" t="s">
        <v>41</v>
      </c>
      <c r="AR6" s="68" t="s">
        <v>39</v>
      </c>
      <c r="AS6" s="68" t="s">
        <v>40</v>
      </c>
      <c r="AT6" s="99" t="s">
        <v>41</v>
      </c>
      <c r="AU6" s="99" t="s">
        <v>41</v>
      </c>
      <c r="AV6" s="99" t="s">
        <v>41</v>
      </c>
      <c r="AW6" s="99" t="s">
        <v>41</v>
      </c>
      <c r="AX6" s="99" t="s">
        <v>41</v>
      </c>
    </row>
    <row r="7" spans="1:50" ht="14.25" customHeight="1">
      <c r="A7" s="68" t="s">
        <v>43</v>
      </c>
      <c r="B7" s="68">
        <v>1</v>
      </c>
      <c r="C7" s="68">
        <v>2</v>
      </c>
      <c r="D7" s="75">
        <v>3</v>
      </c>
      <c r="E7" s="75">
        <v>4</v>
      </c>
      <c r="F7" s="68">
        <v>5</v>
      </c>
      <c r="G7" s="68">
        <v>6</v>
      </c>
      <c r="H7" s="68">
        <v>7</v>
      </c>
      <c r="I7" s="68">
        <v>8</v>
      </c>
      <c r="J7" s="68">
        <v>9</v>
      </c>
      <c r="K7" s="68">
        <v>10</v>
      </c>
      <c r="L7" s="68">
        <v>11</v>
      </c>
      <c r="M7" s="68">
        <v>12</v>
      </c>
      <c r="N7" s="68">
        <v>13</v>
      </c>
      <c r="O7" s="68">
        <v>14</v>
      </c>
      <c r="P7" s="68">
        <v>15</v>
      </c>
      <c r="Q7" s="68">
        <v>16</v>
      </c>
      <c r="R7" s="68">
        <v>17</v>
      </c>
      <c r="S7" s="68">
        <v>18</v>
      </c>
      <c r="T7" s="68">
        <v>19</v>
      </c>
      <c r="U7" s="68">
        <v>20</v>
      </c>
      <c r="V7" s="68">
        <v>21</v>
      </c>
      <c r="W7" s="68">
        <v>22</v>
      </c>
      <c r="X7" s="68">
        <v>23</v>
      </c>
      <c r="Y7" s="68">
        <v>24</v>
      </c>
      <c r="Z7" s="68">
        <v>25</v>
      </c>
      <c r="AA7" s="68">
        <v>26</v>
      </c>
      <c r="AB7" s="68">
        <v>27</v>
      </c>
      <c r="AC7" s="68">
        <v>28</v>
      </c>
      <c r="AD7" s="68">
        <v>29</v>
      </c>
      <c r="AE7" s="68">
        <v>30</v>
      </c>
      <c r="AF7" s="68">
        <v>31</v>
      </c>
      <c r="AG7" s="68">
        <v>32</v>
      </c>
      <c r="AH7" s="68">
        <v>33</v>
      </c>
      <c r="AJ7" s="68">
        <v>1</v>
      </c>
      <c r="AK7" s="68">
        <v>2</v>
      </c>
      <c r="AL7" s="119">
        <v>23</v>
      </c>
      <c r="AM7" s="68">
        <v>24</v>
      </c>
      <c r="AN7" s="68">
        <v>25</v>
      </c>
      <c r="AO7" s="68">
        <v>26</v>
      </c>
      <c r="AP7" s="68">
        <v>27</v>
      </c>
      <c r="AR7" s="68">
        <v>1</v>
      </c>
      <c r="AS7" s="68">
        <v>2</v>
      </c>
      <c r="AT7" s="68">
        <v>23</v>
      </c>
      <c r="AU7" s="68">
        <v>24</v>
      </c>
      <c r="AV7" s="68">
        <v>25</v>
      </c>
      <c r="AW7" s="68">
        <v>26</v>
      </c>
      <c r="AX7" s="68">
        <v>27</v>
      </c>
    </row>
    <row r="8" spans="1:50" ht="21" customHeight="1">
      <c r="A8" s="68" t="s">
        <v>82</v>
      </c>
      <c r="B8" s="76">
        <v>70</v>
      </c>
      <c r="C8" s="77">
        <v>128</v>
      </c>
      <c r="D8" s="77">
        <v>19</v>
      </c>
      <c r="E8" s="77">
        <v>36</v>
      </c>
      <c r="F8" s="77">
        <v>54</v>
      </c>
      <c r="G8" s="77">
        <v>24</v>
      </c>
      <c r="H8" s="77">
        <v>31</v>
      </c>
      <c r="I8" s="77">
        <v>53</v>
      </c>
      <c r="J8" s="77">
        <v>20</v>
      </c>
      <c r="K8" s="77">
        <v>19</v>
      </c>
      <c r="L8" s="77">
        <v>36</v>
      </c>
      <c r="M8" s="77">
        <v>53</v>
      </c>
      <c r="N8" s="77">
        <v>30</v>
      </c>
      <c r="O8" s="77">
        <v>74</v>
      </c>
      <c r="P8" s="77">
        <v>0</v>
      </c>
      <c r="Q8" s="77">
        <v>0</v>
      </c>
      <c r="R8" s="77">
        <v>21</v>
      </c>
      <c r="S8" s="77">
        <v>3</v>
      </c>
      <c r="T8" s="77">
        <v>0</v>
      </c>
      <c r="U8" s="77">
        <v>0</v>
      </c>
      <c r="V8" s="77">
        <v>0</v>
      </c>
      <c r="W8" s="77">
        <v>2</v>
      </c>
      <c r="X8" s="101">
        <v>36.6335</v>
      </c>
      <c r="Y8" s="101">
        <v>36.3935</v>
      </c>
      <c r="Z8" s="101">
        <v>0</v>
      </c>
      <c r="AA8" s="101">
        <v>0.24</v>
      </c>
      <c r="AB8" s="101">
        <v>0</v>
      </c>
      <c r="AC8" s="111">
        <v>6.5357</v>
      </c>
      <c r="AD8" s="111">
        <v>6.4957</v>
      </c>
      <c r="AE8" s="111">
        <v>0</v>
      </c>
      <c r="AF8" s="111">
        <v>0.04</v>
      </c>
      <c r="AG8" s="111">
        <v>0</v>
      </c>
      <c r="AH8" s="111">
        <v>507</v>
      </c>
      <c r="AJ8" s="77">
        <v>70</v>
      </c>
      <c r="AK8" s="77">
        <v>130</v>
      </c>
      <c r="AL8" s="120">
        <v>30.0978</v>
      </c>
      <c r="AM8" s="120">
        <v>29.8978</v>
      </c>
      <c r="AN8" s="120">
        <v>0</v>
      </c>
      <c r="AO8" s="120">
        <v>0.2</v>
      </c>
      <c r="AP8" s="120">
        <v>0</v>
      </c>
      <c r="AR8" s="125">
        <f aca="true" t="shared" si="0" ref="AR8:AR23">AJ8+T8-V8-B8</f>
        <v>0</v>
      </c>
      <c r="AS8" s="125">
        <f aca="true" t="shared" si="1" ref="AS8:AS23">AK8+U8-W8-C8</f>
        <v>0</v>
      </c>
      <c r="AT8" s="125">
        <f aca="true" t="shared" si="2" ref="AT8:AW8">AL8+AC8-X8</f>
        <v>0</v>
      </c>
      <c r="AU8" s="125">
        <f t="shared" si="2"/>
        <v>0</v>
      </c>
      <c r="AV8" s="125">
        <f t="shared" si="2"/>
        <v>0</v>
      </c>
      <c r="AW8" s="125">
        <f t="shared" si="2"/>
        <v>0</v>
      </c>
      <c r="AX8" s="125">
        <f aca="true" t="shared" si="3" ref="AX8:AX23">AP8-AB8</f>
        <v>0</v>
      </c>
    </row>
    <row r="9" spans="1:50" ht="21" customHeight="1">
      <c r="A9" s="68" t="s">
        <v>83</v>
      </c>
      <c r="B9" s="76">
        <v>348</v>
      </c>
      <c r="C9" s="77">
        <v>666</v>
      </c>
      <c r="D9" s="77">
        <v>48</v>
      </c>
      <c r="E9" s="77">
        <v>92</v>
      </c>
      <c r="F9" s="77">
        <v>280</v>
      </c>
      <c r="G9" s="77">
        <v>149</v>
      </c>
      <c r="H9" s="77">
        <v>131</v>
      </c>
      <c r="I9" s="77">
        <v>238</v>
      </c>
      <c r="J9" s="77">
        <v>109</v>
      </c>
      <c r="K9" s="77">
        <v>139</v>
      </c>
      <c r="L9" s="77">
        <v>119</v>
      </c>
      <c r="M9" s="77">
        <v>299</v>
      </c>
      <c r="N9" s="77">
        <v>188</v>
      </c>
      <c r="O9" s="77">
        <v>311</v>
      </c>
      <c r="P9" s="77">
        <v>0</v>
      </c>
      <c r="Q9" s="77"/>
      <c r="R9" s="77">
        <v>163</v>
      </c>
      <c r="S9" s="77">
        <v>4</v>
      </c>
      <c r="T9" s="77">
        <v>1</v>
      </c>
      <c r="U9" s="77">
        <v>1</v>
      </c>
      <c r="V9" s="77">
        <v>1</v>
      </c>
      <c r="W9" s="77">
        <v>6</v>
      </c>
      <c r="X9" s="101">
        <v>186.6497</v>
      </c>
      <c r="Y9" s="101">
        <v>185.9897</v>
      </c>
      <c r="Z9" s="101"/>
      <c r="AA9" s="101">
        <v>0.66</v>
      </c>
      <c r="AB9" s="101"/>
      <c r="AC9" s="111">
        <v>33.6086</v>
      </c>
      <c r="AD9" s="111">
        <v>33.4986</v>
      </c>
      <c r="AE9" s="111"/>
      <c r="AF9" s="111">
        <v>0.11</v>
      </c>
      <c r="AG9" s="111"/>
      <c r="AH9" s="111"/>
      <c r="AJ9" s="77">
        <v>348</v>
      </c>
      <c r="AK9" s="77">
        <v>671</v>
      </c>
      <c r="AL9" s="120">
        <v>153.0411</v>
      </c>
      <c r="AM9" s="120">
        <v>152.4911</v>
      </c>
      <c r="AN9" s="120"/>
      <c r="AO9" s="120">
        <v>0.55</v>
      </c>
      <c r="AP9" s="120"/>
      <c r="AR9" s="125">
        <f t="shared" si="0"/>
        <v>0</v>
      </c>
      <c r="AS9" s="125">
        <f t="shared" si="1"/>
        <v>0</v>
      </c>
      <c r="AT9" s="125">
        <f aca="true" t="shared" si="4" ref="AT9:AW9">AL9+AC9-X9</f>
        <v>0</v>
      </c>
      <c r="AU9" s="125">
        <f t="shared" si="4"/>
        <v>0</v>
      </c>
      <c r="AV9" s="125">
        <f t="shared" si="4"/>
        <v>0</v>
      </c>
      <c r="AW9" s="125">
        <f t="shared" si="4"/>
        <v>0</v>
      </c>
      <c r="AX9" s="125">
        <f t="shared" si="3"/>
        <v>0</v>
      </c>
    </row>
    <row r="10" spans="1:50" ht="21" customHeight="1">
      <c r="A10" s="68" t="s">
        <v>84</v>
      </c>
      <c r="B10" s="76">
        <v>233</v>
      </c>
      <c r="C10" s="77">
        <v>442</v>
      </c>
      <c r="D10" s="77">
        <v>44</v>
      </c>
      <c r="E10" s="77">
        <v>86</v>
      </c>
      <c r="F10" s="77">
        <v>185</v>
      </c>
      <c r="G10" s="77">
        <v>95</v>
      </c>
      <c r="H10" s="77">
        <v>88</v>
      </c>
      <c r="I10" s="77">
        <v>187</v>
      </c>
      <c r="J10" s="77">
        <v>66</v>
      </c>
      <c r="K10" s="77">
        <v>171</v>
      </c>
      <c r="L10" s="77">
        <v>50</v>
      </c>
      <c r="M10" s="77">
        <v>155</v>
      </c>
      <c r="N10" s="77">
        <v>126</v>
      </c>
      <c r="O10" s="77">
        <v>252</v>
      </c>
      <c r="P10" s="77">
        <v>0</v>
      </c>
      <c r="Q10" s="77">
        <v>0</v>
      </c>
      <c r="R10" s="77">
        <v>64</v>
      </c>
      <c r="S10" s="77">
        <v>0</v>
      </c>
      <c r="T10" s="77">
        <v>6</v>
      </c>
      <c r="U10" s="77">
        <v>14</v>
      </c>
      <c r="V10" s="77">
        <v>0</v>
      </c>
      <c r="W10" s="77">
        <v>0</v>
      </c>
      <c r="X10" s="101">
        <v>122.15069999999999</v>
      </c>
      <c r="Y10" s="101">
        <v>121.67070000000001</v>
      </c>
      <c r="Z10" s="101">
        <v>0</v>
      </c>
      <c r="AA10" s="101">
        <v>0.48000000000000004</v>
      </c>
      <c r="AB10" s="101">
        <v>0</v>
      </c>
      <c r="AC10" s="111">
        <v>23.0098</v>
      </c>
      <c r="AD10" s="111">
        <v>22.9298</v>
      </c>
      <c r="AE10" s="111">
        <v>0</v>
      </c>
      <c r="AF10" s="111">
        <v>0.08</v>
      </c>
      <c r="AG10" s="111">
        <v>0</v>
      </c>
      <c r="AH10" s="111">
        <v>520.58</v>
      </c>
      <c r="AJ10" s="77">
        <v>227</v>
      </c>
      <c r="AK10" s="77">
        <v>428</v>
      </c>
      <c r="AL10" s="120">
        <v>99.14089999999999</v>
      </c>
      <c r="AM10" s="120">
        <v>98.74090000000001</v>
      </c>
      <c r="AN10" s="120">
        <v>0</v>
      </c>
      <c r="AO10" s="120">
        <v>0.4</v>
      </c>
      <c r="AP10" s="120">
        <v>0</v>
      </c>
      <c r="AR10" s="125">
        <f t="shared" si="0"/>
        <v>0</v>
      </c>
      <c r="AS10" s="125">
        <f t="shared" si="1"/>
        <v>0</v>
      </c>
      <c r="AT10" s="125">
        <f aca="true" t="shared" si="5" ref="AT10:AW10">AL10+AC10-X10</f>
        <v>0</v>
      </c>
      <c r="AU10" s="125">
        <f t="shared" si="5"/>
        <v>0</v>
      </c>
      <c r="AV10" s="125">
        <f t="shared" si="5"/>
        <v>0</v>
      </c>
      <c r="AW10" s="125">
        <f t="shared" si="5"/>
        <v>0</v>
      </c>
      <c r="AX10" s="125">
        <f t="shared" si="3"/>
        <v>0</v>
      </c>
    </row>
    <row r="11" spans="1:50" ht="21" customHeight="1">
      <c r="A11" s="68" t="s">
        <v>85</v>
      </c>
      <c r="B11" s="78">
        <v>251</v>
      </c>
      <c r="C11" s="79">
        <v>445</v>
      </c>
      <c r="D11" s="79">
        <v>50</v>
      </c>
      <c r="E11" s="79">
        <v>94</v>
      </c>
      <c r="F11" s="79">
        <v>183</v>
      </c>
      <c r="G11" s="79">
        <v>100</v>
      </c>
      <c r="H11" s="79">
        <v>65</v>
      </c>
      <c r="I11" s="79">
        <v>204</v>
      </c>
      <c r="J11" s="79">
        <v>73</v>
      </c>
      <c r="K11" s="79">
        <v>107</v>
      </c>
      <c r="L11" s="79">
        <v>100</v>
      </c>
      <c r="M11" s="79">
        <v>165</v>
      </c>
      <c r="N11" s="79">
        <v>80</v>
      </c>
      <c r="O11" s="79">
        <v>274</v>
      </c>
      <c r="P11" s="79">
        <v>0</v>
      </c>
      <c r="Q11" s="79">
        <v>0</v>
      </c>
      <c r="R11" s="79">
        <v>91</v>
      </c>
      <c r="S11" s="79">
        <v>0</v>
      </c>
      <c r="T11" s="79">
        <v>0</v>
      </c>
      <c r="U11" s="79">
        <v>0</v>
      </c>
      <c r="V11" s="79">
        <v>1</v>
      </c>
      <c r="W11" s="79">
        <v>1</v>
      </c>
      <c r="X11" s="102">
        <v>128.5038</v>
      </c>
      <c r="Y11" s="102">
        <v>127.6438</v>
      </c>
      <c r="Z11" s="102">
        <v>0</v>
      </c>
      <c r="AA11" s="102">
        <v>0.86</v>
      </c>
      <c r="AB11" s="102">
        <v>0</v>
      </c>
      <c r="AC11" s="112">
        <v>23.1034</v>
      </c>
      <c r="AD11" s="112">
        <v>22.9634</v>
      </c>
      <c r="AE11" s="112">
        <v>0</v>
      </c>
      <c r="AF11" s="112">
        <v>0.14</v>
      </c>
      <c r="AG11" s="112">
        <v>0</v>
      </c>
      <c r="AH11" s="112">
        <v>519.1775280898876</v>
      </c>
      <c r="AJ11" s="77">
        <v>252</v>
      </c>
      <c r="AK11" s="77">
        <v>446</v>
      </c>
      <c r="AL11" s="120">
        <v>105.4004</v>
      </c>
      <c r="AM11" s="120">
        <v>104.6804</v>
      </c>
      <c r="AN11" s="120">
        <v>0</v>
      </c>
      <c r="AO11" s="120">
        <v>0.72</v>
      </c>
      <c r="AP11" s="120">
        <v>0</v>
      </c>
      <c r="AR11" s="125">
        <f t="shared" si="0"/>
        <v>0</v>
      </c>
      <c r="AS11" s="125">
        <f t="shared" si="1"/>
        <v>0</v>
      </c>
      <c r="AT11" s="125">
        <f aca="true" t="shared" si="6" ref="AT11:AW11">AL11+AC11-X11</f>
        <v>0</v>
      </c>
      <c r="AU11" s="125">
        <f t="shared" si="6"/>
        <v>0</v>
      </c>
      <c r="AV11" s="125">
        <f t="shared" si="6"/>
        <v>0</v>
      </c>
      <c r="AW11" s="125">
        <f t="shared" si="6"/>
        <v>0</v>
      </c>
      <c r="AX11" s="125">
        <f t="shared" si="3"/>
        <v>0</v>
      </c>
    </row>
    <row r="12" spans="1:50" s="60" customFormat="1" ht="21" customHeight="1">
      <c r="A12" s="68" t="s">
        <v>91</v>
      </c>
      <c r="B12" s="80">
        <v>202</v>
      </c>
      <c r="C12" s="81">
        <v>349</v>
      </c>
      <c r="D12" s="81">
        <v>22</v>
      </c>
      <c r="E12" s="81">
        <v>37</v>
      </c>
      <c r="F12" s="81">
        <v>161</v>
      </c>
      <c r="G12" s="81">
        <v>0</v>
      </c>
      <c r="H12" s="81">
        <v>84</v>
      </c>
      <c r="I12" s="81">
        <v>138</v>
      </c>
      <c r="J12" s="81">
        <v>49</v>
      </c>
      <c r="K12" s="81">
        <v>69</v>
      </c>
      <c r="L12" s="81">
        <v>60</v>
      </c>
      <c r="M12" s="81">
        <v>171</v>
      </c>
      <c r="N12" s="81">
        <v>97</v>
      </c>
      <c r="O12" s="81">
        <v>179</v>
      </c>
      <c r="P12" s="81"/>
      <c r="Q12" s="81"/>
      <c r="R12" s="81">
        <v>68</v>
      </c>
      <c r="S12" s="81">
        <v>5</v>
      </c>
      <c r="T12" s="103">
        <v>0</v>
      </c>
      <c r="U12" s="103">
        <v>0</v>
      </c>
      <c r="V12" s="81">
        <v>0</v>
      </c>
      <c r="W12" s="103">
        <v>0</v>
      </c>
      <c r="X12" s="104">
        <v>105.6789</v>
      </c>
      <c r="Y12" s="104">
        <v>105.0789</v>
      </c>
      <c r="Z12" s="104"/>
      <c r="AA12" s="104">
        <v>0.6</v>
      </c>
      <c r="AB12" s="104"/>
      <c r="AC12" s="113">
        <v>19.033900000000003</v>
      </c>
      <c r="AD12" s="113">
        <v>18.9339</v>
      </c>
      <c r="AE12" s="113"/>
      <c r="AF12" s="113">
        <v>0.1</v>
      </c>
      <c r="AG12" s="114"/>
      <c r="AH12" s="114"/>
      <c r="AJ12" s="81">
        <v>202</v>
      </c>
      <c r="AK12" s="81">
        <v>349</v>
      </c>
      <c r="AL12" s="113">
        <v>86.645</v>
      </c>
      <c r="AM12" s="113">
        <v>86.145</v>
      </c>
      <c r="AN12" s="113"/>
      <c r="AO12" s="113">
        <v>0.5</v>
      </c>
      <c r="AP12" s="113"/>
      <c r="AR12" s="125">
        <f t="shared" si="0"/>
        <v>0</v>
      </c>
      <c r="AS12" s="125">
        <f t="shared" si="1"/>
        <v>0</v>
      </c>
      <c r="AT12" s="125">
        <f aca="true" t="shared" si="7" ref="AT12:AW12">AL12+AC12-X12</f>
        <v>0</v>
      </c>
      <c r="AU12" s="125">
        <f t="shared" si="7"/>
        <v>0</v>
      </c>
      <c r="AV12" s="125">
        <f t="shared" si="7"/>
        <v>0</v>
      </c>
      <c r="AW12" s="125">
        <f t="shared" si="7"/>
        <v>0</v>
      </c>
      <c r="AX12" s="125">
        <f t="shared" si="3"/>
        <v>0</v>
      </c>
    </row>
    <row r="13" spans="1:50" s="60" customFormat="1" ht="21" customHeight="1">
      <c r="A13" s="68" t="s">
        <v>92</v>
      </c>
      <c r="B13" s="82">
        <v>150</v>
      </c>
      <c r="C13" s="83">
        <v>276</v>
      </c>
      <c r="D13" s="83">
        <v>49</v>
      </c>
      <c r="E13" s="83">
        <v>92</v>
      </c>
      <c r="F13" s="83">
        <v>113</v>
      </c>
      <c r="G13" s="83">
        <v>60</v>
      </c>
      <c r="H13" s="83">
        <v>57</v>
      </c>
      <c r="I13" s="83">
        <v>117</v>
      </c>
      <c r="J13" s="83">
        <v>22</v>
      </c>
      <c r="K13" s="83">
        <v>88</v>
      </c>
      <c r="L13" s="83">
        <v>39</v>
      </c>
      <c r="M13" s="83">
        <v>127</v>
      </c>
      <c r="N13" s="83">
        <v>54</v>
      </c>
      <c r="O13" s="83">
        <v>150</v>
      </c>
      <c r="P13" s="83">
        <v>0</v>
      </c>
      <c r="Q13" s="83">
        <v>0</v>
      </c>
      <c r="R13" s="83">
        <v>72</v>
      </c>
      <c r="S13" s="105">
        <v>0</v>
      </c>
      <c r="T13" s="105"/>
      <c r="U13" s="105"/>
      <c r="V13" s="105">
        <v>0</v>
      </c>
      <c r="W13" s="105">
        <v>0</v>
      </c>
      <c r="X13" s="106">
        <v>80.1604</v>
      </c>
      <c r="Y13" s="107">
        <v>79.7904</v>
      </c>
      <c r="Z13" s="106">
        <v>0</v>
      </c>
      <c r="AA13" s="106">
        <v>0.37</v>
      </c>
      <c r="AB13" s="106">
        <v>0</v>
      </c>
      <c r="AC13" s="114">
        <v>14.2753</v>
      </c>
      <c r="AD13" s="114">
        <v>14.2153</v>
      </c>
      <c r="AE13" s="114">
        <v>0</v>
      </c>
      <c r="AF13" s="114">
        <v>0.06</v>
      </c>
      <c r="AG13" s="114">
        <v>0</v>
      </c>
      <c r="AH13" s="114">
        <v>0</v>
      </c>
      <c r="AJ13" s="83">
        <v>150</v>
      </c>
      <c r="AK13" s="83">
        <v>276</v>
      </c>
      <c r="AL13" s="121">
        <v>65.8851</v>
      </c>
      <c r="AM13" s="121">
        <v>65.5751</v>
      </c>
      <c r="AN13" s="121">
        <v>0</v>
      </c>
      <c r="AO13" s="121">
        <v>0.31</v>
      </c>
      <c r="AP13" s="121">
        <v>0</v>
      </c>
      <c r="AR13" s="125">
        <f t="shared" si="0"/>
        <v>0</v>
      </c>
      <c r="AS13" s="125">
        <f t="shared" si="1"/>
        <v>0</v>
      </c>
      <c r="AT13" s="125">
        <f aca="true" t="shared" si="8" ref="AT13:AW13">AL13+AC13-X13</f>
        <v>0</v>
      </c>
      <c r="AU13" s="125">
        <f t="shared" si="8"/>
        <v>0</v>
      </c>
      <c r="AV13" s="125">
        <f t="shared" si="8"/>
        <v>0</v>
      </c>
      <c r="AW13" s="125">
        <f t="shared" si="8"/>
        <v>0</v>
      </c>
      <c r="AX13" s="125">
        <f t="shared" si="3"/>
        <v>0</v>
      </c>
    </row>
    <row r="14" spans="1:50" s="60" customFormat="1" ht="21" customHeight="1">
      <c r="A14" s="68" t="s">
        <v>93</v>
      </c>
      <c r="B14" s="82">
        <v>135</v>
      </c>
      <c r="C14" s="83">
        <v>259</v>
      </c>
      <c r="D14" s="83">
        <v>36</v>
      </c>
      <c r="E14" s="84">
        <v>61</v>
      </c>
      <c r="F14" s="83">
        <v>100</v>
      </c>
      <c r="G14" s="83">
        <v>37</v>
      </c>
      <c r="H14" s="83">
        <v>43</v>
      </c>
      <c r="I14" s="84">
        <v>113</v>
      </c>
      <c r="J14" s="83">
        <v>30</v>
      </c>
      <c r="K14" s="83">
        <v>53</v>
      </c>
      <c r="L14" s="83">
        <v>45</v>
      </c>
      <c r="M14" s="84">
        <v>131</v>
      </c>
      <c r="N14" s="83">
        <v>54</v>
      </c>
      <c r="O14" s="83">
        <v>157</v>
      </c>
      <c r="P14" s="83"/>
      <c r="Q14" s="83"/>
      <c r="R14" s="84">
        <v>48</v>
      </c>
      <c r="S14" s="83"/>
      <c r="T14" s="83">
        <v>3</v>
      </c>
      <c r="U14" s="83">
        <v>3</v>
      </c>
      <c r="V14" s="83"/>
      <c r="W14" s="83"/>
      <c r="X14" s="106">
        <v>74.5902</v>
      </c>
      <c r="Y14" s="106">
        <v>74.3002</v>
      </c>
      <c r="Z14" s="106">
        <v>0</v>
      </c>
      <c r="AA14" s="106">
        <v>0.29</v>
      </c>
      <c r="AB14" s="106">
        <v>0</v>
      </c>
      <c r="AC14" s="114">
        <v>13.7259</v>
      </c>
      <c r="AD14" s="114">
        <v>13.6759</v>
      </c>
      <c r="AE14" s="114">
        <v>0</v>
      </c>
      <c r="AF14" s="114">
        <v>0.05</v>
      </c>
      <c r="AG14" s="114">
        <v>0</v>
      </c>
      <c r="AH14" s="114">
        <v>528.03</v>
      </c>
      <c r="AJ14" s="83">
        <v>132</v>
      </c>
      <c r="AK14" s="83">
        <v>256</v>
      </c>
      <c r="AL14" s="121">
        <v>60.8643</v>
      </c>
      <c r="AM14" s="121">
        <v>60.6243</v>
      </c>
      <c r="AN14" s="121">
        <v>0</v>
      </c>
      <c r="AO14" s="121">
        <v>0.24</v>
      </c>
      <c r="AP14" s="121">
        <v>0</v>
      </c>
      <c r="AR14" s="125">
        <f t="shared" si="0"/>
        <v>0</v>
      </c>
      <c r="AS14" s="125">
        <f t="shared" si="1"/>
        <v>0</v>
      </c>
      <c r="AT14" s="125">
        <f aca="true" t="shared" si="9" ref="AT14:AW14">AL14+AC14-X14</f>
        <v>0</v>
      </c>
      <c r="AU14" s="125">
        <f t="shared" si="9"/>
        <v>0</v>
      </c>
      <c r="AV14" s="125">
        <f t="shared" si="9"/>
        <v>0</v>
      </c>
      <c r="AW14" s="125">
        <f t="shared" si="9"/>
        <v>0</v>
      </c>
      <c r="AX14" s="125">
        <f t="shared" si="3"/>
        <v>0</v>
      </c>
    </row>
    <row r="15" spans="1:50" s="60" customFormat="1" ht="21" customHeight="1">
      <c r="A15" s="68" t="s">
        <v>94</v>
      </c>
      <c r="B15" s="82">
        <v>396</v>
      </c>
      <c r="C15" s="83">
        <v>763</v>
      </c>
      <c r="D15" s="83">
        <v>85</v>
      </c>
      <c r="E15" s="84">
        <v>185</v>
      </c>
      <c r="F15" s="83">
        <v>279</v>
      </c>
      <c r="G15" s="83">
        <v>106</v>
      </c>
      <c r="H15" s="83">
        <v>211</v>
      </c>
      <c r="I15" s="83">
        <v>300</v>
      </c>
      <c r="J15" s="83">
        <v>109</v>
      </c>
      <c r="K15" s="83">
        <v>139</v>
      </c>
      <c r="L15" s="83">
        <v>183</v>
      </c>
      <c r="M15" s="83">
        <v>332</v>
      </c>
      <c r="N15" s="83">
        <v>142</v>
      </c>
      <c r="O15" s="83">
        <v>462</v>
      </c>
      <c r="P15" s="83"/>
      <c r="Q15" s="83"/>
      <c r="R15" s="83">
        <v>159</v>
      </c>
      <c r="S15" s="83"/>
      <c r="T15" s="83">
        <v>3</v>
      </c>
      <c r="U15" s="83">
        <v>4</v>
      </c>
      <c r="V15" s="83">
        <v>1</v>
      </c>
      <c r="W15" s="83">
        <v>1</v>
      </c>
      <c r="X15" s="107">
        <v>215.06619999999998</v>
      </c>
      <c r="Y15" s="108">
        <v>214.4675</v>
      </c>
      <c r="Z15" s="106"/>
      <c r="AA15" s="106">
        <v>0.76</v>
      </c>
      <c r="AB15" s="115">
        <v>-0.1613</v>
      </c>
      <c r="AC15" s="114">
        <v>38.8292</v>
      </c>
      <c r="AD15" s="114">
        <v>38.6892</v>
      </c>
      <c r="AE15" s="114"/>
      <c r="AF15" s="114">
        <v>0.14</v>
      </c>
      <c r="AG15" s="114"/>
      <c r="AH15" s="114">
        <v>507.06684141546526</v>
      </c>
      <c r="AJ15" s="83">
        <v>394</v>
      </c>
      <c r="AK15" s="83">
        <v>760</v>
      </c>
      <c r="AL15" s="121">
        <v>176.237</v>
      </c>
      <c r="AM15" s="121">
        <v>175.7783</v>
      </c>
      <c r="AN15" s="121"/>
      <c r="AO15" s="121">
        <v>0.62</v>
      </c>
      <c r="AP15" s="121">
        <v>-0.1613</v>
      </c>
      <c r="AR15" s="125">
        <f t="shared" si="0"/>
        <v>0</v>
      </c>
      <c r="AS15" s="125">
        <f t="shared" si="1"/>
        <v>0</v>
      </c>
      <c r="AT15" s="125">
        <f aca="true" t="shared" si="10" ref="AT15:AW15">AL15+AC15-X15</f>
        <v>0</v>
      </c>
      <c r="AU15" s="125">
        <f t="shared" si="10"/>
        <v>0</v>
      </c>
      <c r="AV15" s="125">
        <f t="shared" si="10"/>
        <v>0</v>
      </c>
      <c r="AW15" s="125">
        <f t="shared" si="10"/>
        <v>0</v>
      </c>
      <c r="AX15" s="125">
        <f t="shared" si="3"/>
        <v>0</v>
      </c>
    </row>
    <row r="16" spans="1:50" s="61" customFormat="1" ht="21" customHeight="1">
      <c r="A16" s="85" t="s">
        <v>86</v>
      </c>
      <c r="B16" s="86">
        <v>420</v>
      </c>
      <c r="C16" s="87">
        <v>869</v>
      </c>
      <c r="D16" s="87">
        <v>77</v>
      </c>
      <c r="E16" s="86">
        <v>156</v>
      </c>
      <c r="F16" s="87">
        <v>319</v>
      </c>
      <c r="G16" s="87">
        <v>128</v>
      </c>
      <c r="H16" s="87">
        <v>205</v>
      </c>
      <c r="I16" s="86">
        <v>303</v>
      </c>
      <c r="J16" s="92">
        <v>157</v>
      </c>
      <c r="K16" s="92">
        <v>192</v>
      </c>
      <c r="L16" s="92">
        <v>189</v>
      </c>
      <c r="M16" s="92">
        <v>331</v>
      </c>
      <c r="N16" s="92">
        <v>207</v>
      </c>
      <c r="O16" s="92">
        <v>467</v>
      </c>
      <c r="P16" s="92"/>
      <c r="Q16" s="92"/>
      <c r="R16" s="92">
        <v>195</v>
      </c>
      <c r="S16" s="92"/>
      <c r="T16" s="86">
        <v>3</v>
      </c>
      <c r="U16" s="86">
        <v>5</v>
      </c>
      <c r="V16" s="87">
        <v>2</v>
      </c>
      <c r="W16" s="87">
        <v>6</v>
      </c>
      <c r="X16" s="108">
        <v>255.4266</v>
      </c>
      <c r="Y16" s="107">
        <v>254.8786</v>
      </c>
      <c r="Z16" s="107"/>
      <c r="AA16" s="107">
        <v>0.76</v>
      </c>
      <c r="AB16" s="107">
        <v>-0.212</v>
      </c>
      <c r="AC16" s="116">
        <v>45.7883</v>
      </c>
      <c r="AD16" s="116">
        <v>45.6683</v>
      </c>
      <c r="AE16" s="116"/>
      <c r="AF16" s="107">
        <v>0.12</v>
      </c>
      <c r="AG16" s="116"/>
      <c r="AH16" s="116"/>
      <c r="AI16" s="122"/>
      <c r="AJ16" s="87">
        <v>419</v>
      </c>
      <c r="AK16" s="87">
        <v>870</v>
      </c>
      <c r="AL16" s="107">
        <v>209.6383</v>
      </c>
      <c r="AM16" s="123">
        <v>209.2103</v>
      </c>
      <c r="AN16" s="123"/>
      <c r="AO16" s="123">
        <v>0.64</v>
      </c>
      <c r="AP16" s="123">
        <v>-0.212</v>
      </c>
      <c r="AQ16" s="122"/>
      <c r="AR16" s="126">
        <f t="shared" si="0"/>
        <v>0</v>
      </c>
      <c r="AS16" s="126">
        <f t="shared" si="1"/>
        <v>0</v>
      </c>
      <c r="AT16" s="126">
        <f aca="true" t="shared" si="11" ref="AT16:AW16">AL16+AC16-X16</f>
        <v>0</v>
      </c>
      <c r="AU16" s="126">
        <f t="shared" si="11"/>
        <v>0</v>
      </c>
      <c r="AV16" s="126">
        <f t="shared" si="11"/>
        <v>0</v>
      </c>
      <c r="AW16" s="126">
        <f t="shared" si="11"/>
        <v>0</v>
      </c>
      <c r="AX16" s="126">
        <f t="shared" si="3"/>
        <v>0</v>
      </c>
    </row>
    <row r="17" spans="1:50" s="60" customFormat="1" ht="21" customHeight="1">
      <c r="A17" s="68" t="s">
        <v>95</v>
      </c>
      <c r="B17" s="82">
        <v>365</v>
      </c>
      <c r="C17" s="83">
        <v>674</v>
      </c>
      <c r="D17" s="83">
        <v>43</v>
      </c>
      <c r="E17" s="84">
        <v>91</v>
      </c>
      <c r="F17" s="83">
        <v>279</v>
      </c>
      <c r="G17" s="83">
        <v>123</v>
      </c>
      <c r="H17" s="83">
        <v>155</v>
      </c>
      <c r="I17" s="84">
        <v>295</v>
      </c>
      <c r="J17" s="83">
        <v>138</v>
      </c>
      <c r="K17" s="83">
        <v>247</v>
      </c>
      <c r="L17" s="83">
        <v>40</v>
      </c>
      <c r="M17" s="83">
        <v>249</v>
      </c>
      <c r="N17" s="83">
        <v>40</v>
      </c>
      <c r="O17" s="83">
        <v>278</v>
      </c>
      <c r="P17" s="83"/>
      <c r="Q17" s="83"/>
      <c r="R17" s="83">
        <v>82</v>
      </c>
      <c r="S17" s="83">
        <v>274</v>
      </c>
      <c r="T17" s="83"/>
      <c r="U17" s="83"/>
      <c r="V17" s="83"/>
      <c r="W17" s="83">
        <v>5</v>
      </c>
      <c r="X17" s="108">
        <v>189.2187</v>
      </c>
      <c r="Y17" s="108">
        <v>188.1787</v>
      </c>
      <c r="Z17" s="106"/>
      <c r="AA17" s="106">
        <v>1.04</v>
      </c>
      <c r="AB17" s="106"/>
      <c r="AC17" s="106">
        <v>34.3862</v>
      </c>
      <c r="AD17" s="106">
        <v>34.2062</v>
      </c>
      <c r="AE17" s="106"/>
      <c r="AF17" s="106">
        <v>0.18</v>
      </c>
      <c r="AG17" s="114"/>
      <c r="AH17" s="114">
        <v>507.4</v>
      </c>
      <c r="AJ17" s="83">
        <v>365</v>
      </c>
      <c r="AK17" s="83">
        <v>679</v>
      </c>
      <c r="AL17" s="121">
        <v>154.8325</v>
      </c>
      <c r="AM17" s="121">
        <v>153.9725</v>
      </c>
      <c r="AN17" s="121"/>
      <c r="AO17" s="121">
        <v>0.86</v>
      </c>
      <c r="AP17" s="121"/>
      <c r="AR17" s="125">
        <f t="shared" si="0"/>
        <v>0</v>
      </c>
      <c r="AS17" s="125">
        <f t="shared" si="1"/>
        <v>0</v>
      </c>
      <c r="AT17" s="125">
        <f aca="true" t="shared" si="12" ref="AT17:AW17">AL17+AC17-X17</f>
        <v>0</v>
      </c>
      <c r="AU17" s="125">
        <f t="shared" si="12"/>
        <v>0</v>
      </c>
      <c r="AV17" s="125">
        <f t="shared" si="12"/>
        <v>0</v>
      </c>
      <c r="AW17" s="125">
        <f t="shared" si="12"/>
        <v>0</v>
      </c>
      <c r="AX17" s="125">
        <f t="shared" si="3"/>
        <v>0</v>
      </c>
    </row>
    <row r="18" spans="1:50" s="60" customFormat="1" ht="21" customHeight="1">
      <c r="A18" s="68" t="s">
        <v>87</v>
      </c>
      <c r="B18" s="82">
        <v>564</v>
      </c>
      <c r="C18" s="83">
        <v>1128</v>
      </c>
      <c r="D18" s="83">
        <v>84</v>
      </c>
      <c r="E18" s="83">
        <v>179</v>
      </c>
      <c r="F18" s="83">
        <v>488</v>
      </c>
      <c r="G18" s="83">
        <v>158</v>
      </c>
      <c r="H18" s="83">
        <v>278</v>
      </c>
      <c r="I18" s="84">
        <v>411</v>
      </c>
      <c r="J18" s="83">
        <v>258</v>
      </c>
      <c r="K18" s="83">
        <v>175</v>
      </c>
      <c r="L18" s="83">
        <v>54</v>
      </c>
      <c r="M18" s="83">
        <v>641</v>
      </c>
      <c r="N18" s="83">
        <v>286</v>
      </c>
      <c r="O18" s="83">
        <v>541</v>
      </c>
      <c r="P18" s="83">
        <v>0</v>
      </c>
      <c r="Q18" s="83">
        <v>0</v>
      </c>
      <c r="R18" s="83">
        <v>243</v>
      </c>
      <c r="S18" s="83">
        <v>58</v>
      </c>
      <c r="T18" s="83">
        <v>1</v>
      </c>
      <c r="U18" s="83">
        <v>5</v>
      </c>
      <c r="V18" s="83">
        <v>0</v>
      </c>
      <c r="W18" s="83">
        <v>1</v>
      </c>
      <c r="X18" s="107">
        <v>341.6591</v>
      </c>
      <c r="Y18" s="107">
        <v>340.06910000000005</v>
      </c>
      <c r="Z18" s="106">
        <v>0</v>
      </c>
      <c r="AA18" s="106">
        <v>1.59</v>
      </c>
      <c r="AB18" s="106">
        <v>0</v>
      </c>
      <c r="AC18" s="106">
        <v>61.3401</v>
      </c>
      <c r="AD18" s="107">
        <v>61.0801</v>
      </c>
      <c r="AE18" s="106">
        <v>0</v>
      </c>
      <c r="AF18" s="106">
        <v>0.26</v>
      </c>
      <c r="AG18" s="114">
        <v>0</v>
      </c>
      <c r="AH18" s="114"/>
      <c r="AJ18" s="83">
        <v>563</v>
      </c>
      <c r="AK18" s="83">
        <v>1124</v>
      </c>
      <c r="AL18" s="121">
        <v>280.319</v>
      </c>
      <c r="AM18" s="121">
        <v>278.989</v>
      </c>
      <c r="AN18" s="121">
        <v>0</v>
      </c>
      <c r="AO18" s="121">
        <v>1.33</v>
      </c>
      <c r="AP18" s="121">
        <v>0</v>
      </c>
      <c r="AR18" s="125">
        <f t="shared" si="0"/>
        <v>0</v>
      </c>
      <c r="AS18" s="125">
        <f t="shared" si="1"/>
        <v>0</v>
      </c>
      <c r="AT18" s="125">
        <f aca="true" t="shared" si="13" ref="AT18:AW18">AL18+AC18-X18</f>
        <v>0</v>
      </c>
      <c r="AU18" s="125">
        <f t="shared" si="13"/>
        <v>0</v>
      </c>
      <c r="AV18" s="125">
        <f t="shared" si="13"/>
        <v>0</v>
      </c>
      <c r="AW18" s="125">
        <f t="shared" si="13"/>
        <v>0</v>
      </c>
      <c r="AX18" s="125">
        <f t="shared" si="3"/>
        <v>0</v>
      </c>
    </row>
    <row r="19" spans="1:50" s="60" customFormat="1" ht="21" customHeight="1">
      <c r="A19" s="68" t="s">
        <v>96</v>
      </c>
      <c r="B19" s="82">
        <v>226</v>
      </c>
      <c r="C19" s="83">
        <v>400</v>
      </c>
      <c r="D19" s="83">
        <v>61</v>
      </c>
      <c r="E19" s="83">
        <v>124</v>
      </c>
      <c r="F19" s="83">
        <v>150</v>
      </c>
      <c r="G19" s="83">
        <v>63</v>
      </c>
      <c r="H19" s="83">
        <v>102</v>
      </c>
      <c r="I19" s="84">
        <v>174</v>
      </c>
      <c r="J19" s="83">
        <v>52</v>
      </c>
      <c r="K19" s="83">
        <v>72</v>
      </c>
      <c r="L19" s="83">
        <v>105</v>
      </c>
      <c r="M19" s="83">
        <v>171</v>
      </c>
      <c r="N19" s="83">
        <v>79</v>
      </c>
      <c r="O19" s="83">
        <v>219</v>
      </c>
      <c r="P19" s="83">
        <v>0</v>
      </c>
      <c r="Q19" s="83">
        <v>0</v>
      </c>
      <c r="R19" s="83">
        <v>102</v>
      </c>
      <c r="S19" s="83">
        <v>0</v>
      </c>
      <c r="T19" s="83">
        <v>1</v>
      </c>
      <c r="U19" s="83">
        <v>1</v>
      </c>
      <c r="V19" s="83">
        <v>0</v>
      </c>
      <c r="W19" s="83">
        <v>0</v>
      </c>
      <c r="X19" s="107">
        <v>113.9282</v>
      </c>
      <c r="Y19" s="107">
        <v>113.4882</v>
      </c>
      <c r="Z19" s="106"/>
      <c r="AA19" s="106">
        <v>0.44</v>
      </c>
      <c r="AB19" s="106"/>
      <c r="AC19" s="106">
        <v>20.6567</v>
      </c>
      <c r="AD19" s="107">
        <v>20.5967</v>
      </c>
      <c r="AE19" s="106"/>
      <c r="AF19" s="106">
        <v>0.06</v>
      </c>
      <c r="AG19" s="114"/>
      <c r="AH19" s="114"/>
      <c r="AJ19" s="106">
        <v>225</v>
      </c>
      <c r="AK19" s="106">
        <v>399</v>
      </c>
      <c r="AL19" s="121">
        <v>93.2715</v>
      </c>
      <c r="AM19" s="121">
        <v>92.8915</v>
      </c>
      <c r="AN19" s="121"/>
      <c r="AO19" s="121">
        <v>0.38</v>
      </c>
      <c r="AP19" s="121"/>
      <c r="AR19" s="125">
        <f t="shared" si="0"/>
        <v>0</v>
      </c>
      <c r="AS19" s="125">
        <f t="shared" si="1"/>
        <v>0</v>
      </c>
      <c r="AT19" s="125">
        <f aca="true" t="shared" si="14" ref="AT19:AW19">AL19+AC19-X19</f>
        <v>0</v>
      </c>
      <c r="AU19" s="125">
        <f t="shared" si="14"/>
        <v>0</v>
      </c>
      <c r="AV19" s="125">
        <f t="shared" si="14"/>
        <v>0</v>
      </c>
      <c r="AW19" s="125">
        <f t="shared" si="14"/>
        <v>0</v>
      </c>
      <c r="AX19" s="125">
        <f t="shared" si="3"/>
        <v>0</v>
      </c>
    </row>
    <row r="20" spans="1:50" s="60" customFormat="1" ht="21" customHeight="1">
      <c r="A20" s="68" t="s">
        <v>97</v>
      </c>
      <c r="B20" s="82">
        <v>134</v>
      </c>
      <c r="C20" s="82">
        <v>254</v>
      </c>
      <c r="D20" s="82">
        <v>14</v>
      </c>
      <c r="E20" s="83">
        <v>43</v>
      </c>
      <c r="F20" s="83">
        <v>109</v>
      </c>
      <c r="G20" s="83">
        <v>48</v>
      </c>
      <c r="H20" s="83">
        <v>67</v>
      </c>
      <c r="I20" s="84">
        <v>101</v>
      </c>
      <c r="J20" s="83">
        <v>36</v>
      </c>
      <c r="K20" s="83">
        <v>57</v>
      </c>
      <c r="L20" s="83">
        <v>32</v>
      </c>
      <c r="M20" s="83">
        <v>129</v>
      </c>
      <c r="N20" s="83">
        <v>34</v>
      </c>
      <c r="O20" s="83">
        <v>145</v>
      </c>
      <c r="P20" s="83"/>
      <c r="Q20" s="83"/>
      <c r="R20" s="83">
        <v>66</v>
      </c>
      <c r="S20" s="83">
        <v>9</v>
      </c>
      <c r="T20" s="83">
        <v>0</v>
      </c>
      <c r="U20" s="83">
        <v>0</v>
      </c>
      <c r="V20" s="83">
        <v>0</v>
      </c>
      <c r="W20" s="83">
        <v>1</v>
      </c>
      <c r="X20" s="107">
        <v>75.1807</v>
      </c>
      <c r="Y20" s="107">
        <v>74.9675</v>
      </c>
      <c r="Z20" s="106">
        <v>0</v>
      </c>
      <c r="AA20" s="106">
        <v>0.48</v>
      </c>
      <c r="AB20" s="106">
        <v>-0.2668</v>
      </c>
      <c r="AC20" s="114">
        <v>13.4864</v>
      </c>
      <c r="AD20" s="114">
        <v>13.4064</v>
      </c>
      <c r="AE20" s="114">
        <v>0</v>
      </c>
      <c r="AF20" s="114">
        <v>0.08</v>
      </c>
      <c r="AG20" s="114">
        <v>0</v>
      </c>
      <c r="AH20" s="114">
        <v>527.8</v>
      </c>
      <c r="AJ20" s="83">
        <v>134</v>
      </c>
      <c r="AK20" s="83">
        <v>255</v>
      </c>
      <c r="AL20" s="121">
        <v>61.6943</v>
      </c>
      <c r="AM20" s="121">
        <v>61.5611</v>
      </c>
      <c r="AN20" s="121">
        <v>0</v>
      </c>
      <c r="AO20" s="121">
        <v>0.4</v>
      </c>
      <c r="AP20" s="121">
        <v>-0.2668</v>
      </c>
      <c r="AR20" s="125">
        <f t="shared" si="0"/>
        <v>0</v>
      </c>
      <c r="AS20" s="125">
        <f t="shared" si="1"/>
        <v>0</v>
      </c>
      <c r="AT20" s="125">
        <f aca="true" t="shared" si="15" ref="AT20:AW20">AL20+AC20-X20</f>
        <v>0</v>
      </c>
      <c r="AU20" s="125">
        <f t="shared" si="15"/>
        <v>0</v>
      </c>
      <c r="AV20" s="125">
        <f t="shared" si="15"/>
        <v>0</v>
      </c>
      <c r="AW20" s="125">
        <f t="shared" si="15"/>
        <v>0</v>
      </c>
      <c r="AX20" s="125">
        <f t="shared" si="3"/>
        <v>0</v>
      </c>
    </row>
    <row r="21" spans="1:50" s="60" customFormat="1" ht="21" customHeight="1">
      <c r="A21" s="68" t="s">
        <v>88</v>
      </c>
      <c r="B21" s="82">
        <v>254</v>
      </c>
      <c r="C21" s="82">
        <v>443</v>
      </c>
      <c r="D21" s="82">
        <v>49</v>
      </c>
      <c r="E21" s="83">
        <v>80</v>
      </c>
      <c r="F21" s="83">
        <v>172</v>
      </c>
      <c r="G21" s="83">
        <v>67</v>
      </c>
      <c r="H21" s="83">
        <v>75</v>
      </c>
      <c r="I21" s="83">
        <v>197</v>
      </c>
      <c r="J21" s="83">
        <v>52</v>
      </c>
      <c r="K21" s="83">
        <v>81</v>
      </c>
      <c r="L21" s="83">
        <v>141</v>
      </c>
      <c r="M21" s="83">
        <v>169</v>
      </c>
      <c r="N21" s="83">
        <v>87</v>
      </c>
      <c r="O21" s="83">
        <v>230</v>
      </c>
      <c r="P21" s="83"/>
      <c r="Q21" s="83"/>
      <c r="R21" s="83">
        <v>111</v>
      </c>
      <c r="S21" s="83">
        <v>15</v>
      </c>
      <c r="T21" s="83">
        <v>2</v>
      </c>
      <c r="U21" s="83">
        <v>3</v>
      </c>
      <c r="V21" s="83"/>
      <c r="W21" s="83"/>
      <c r="X21" s="106">
        <v>138.93619999999999</v>
      </c>
      <c r="Y21" s="115">
        <v>138.493</v>
      </c>
      <c r="Z21" s="106"/>
      <c r="AA21" s="106">
        <v>0.5199999999999999</v>
      </c>
      <c r="AB21" s="106">
        <v>-0.0768</v>
      </c>
      <c r="AC21" s="114">
        <v>24.5759</v>
      </c>
      <c r="AD21" s="114">
        <v>24.4859</v>
      </c>
      <c r="AE21" s="114"/>
      <c r="AF21" s="114">
        <v>0.09</v>
      </c>
      <c r="AG21" s="114"/>
      <c r="AH21" s="114"/>
      <c r="AJ21" s="83">
        <v>252</v>
      </c>
      <c r="AK21" s="83">
        <v>440</v>
      </c>
      <c r="AL21" s="121">
        <v>114.3603</v>
      </c>
      <c r="AM21" s="121">
        <v>114.0071</v>
      </c>
      <c r="AN21" s="121"/>
      <c r="AO21" s="121">
        <v>0.42999999999999994</v>
      </c>
      <c r="AP21" s="121">
        <v>-0.0768</v>
      </c>
      <c r="AR21" s="125">
        <f t="shared" si="0"/>
        <v>0</v>
      </c>
      <c r="AS21" s="125">
        <f t="shared" si="1"/>
        <v>0</v>
      </c>
      <c r="AT21" s="125">
        <f aca="true" t="shared" si="16" ref="AT21:AW21">AL21+AC21-X21</f>
        <v>0</v>
      </c>
      <c r="AU21" s="125">
        <f t="shared" si="16"/>
        <v>0</v>
      </c>
      <c r="AV21" s="125">
        <f t="shared" si="16"/>
        <v>0</v>
      </c>
      <c r="AW21" s="125">
        <f t="shared" si="16"/>
        <v>0</v>
      </c>
      <c r="AX21" s="125">
        <f t="shared" si="3"/>
        <v>0</v>
      </c>
    </row>
    <row r="22" spans="1:50" s="60" customFormat="1" ht="21" customHeight="1">
      <c r="A22" s="68" t="s">
        <v>89</v>
      </c>
      <c r="B22" s="82">
        <v>2</v>
      </c>
      <c r="C22" s="82">
        <v>3</v>
      </c>
      <c r="D22" s="82">
        <v>0</v>
      </c>
      <c r="E22" s="83">
        <v>0</v>
      </c>
      <c r="F22" s="83">
        <v>0</v>
      </c>
      <c r="G22" s="83">
        <v>1</v>
      </c>
      <c r="H22" s="83">
        <v>1</v>
      </c>
      <c r="I22" s="83">
        <v>1</v>
      </c>
      <c r="J22" s="83">
        <v>0</v>
      </c>
      <c r="K22" s="83">
        <v>1</v>
      </c>
      <c r="L22" s="83">
        <v>0</v>
      </c>
      <c r="M22" s="83">
        <v>2</v>
      </c>
      <c r="N22" s="83">
        <v>0</v>
      </c>
      <c r="O22" s="83">
        <v>2</v>
      </c>
      <c r="P22" s="83">
        <v>0</v>
      </c>
      <c r="Q22" s="83">
        <v>0</v>
      </c>
      <c r="R22" s="83">
        <v>1</v>
      </c>
      <c r="S22" s="83">
        <v>0</v>
      </c>
      <c r="T22" s="83">
        <v>0</v>
      </c>
      <c r="U22" s="83">
        <v>0</v>
      </c>
      <c r="V22" s="83">
        <v>0</v>
      </c>
      <c r="W22" s="83">
        <v>0</v>
      </c>
      <c r="X22" s="106">
        <v>0.9954</v>
      </c>
      <c r="Y22" s="106">
        <v>0.9954</v>
      </c>
      <c r="Z22" s="106"/>
      <c r="AA22" s="114">
        <v>0</v>
      </c>
      <c r="AB22" s="114"/>
      <c r="AC22" s="114">
        <v>0.1797</v>
      </c>
      <c r="AD22" s="114">
        <v>0.1797</v>
      </c>
      <c r="AE22" s="114"/>
      <c r="AF22" s="114">
        <v>0</v>
      </c>
      <c r="AG22" s="114"/>
      <c r="AH22" s="114"/>
      <c r="AJ22" s="83">
        <v>2</v>
      </c>
      <c r="AK22" s="83">
        <v>3</v>
      </c>
      <c r="AL22" s="121">
        <v>0.8157</v>
      </c>
      <c r="AM22" s="121">
        <v>0.8157</v>
      </c>
      <c r="AN22" s="121"/>
      <c r="AO22" s="121">
        <v>0</v>
      </c>
      <c r="AP22" s="121"/>
      <c r="AR22" s="125">
        <f t="shared" si="0"/>
        <v>0</v>
      </c>
      <c r="AS22" s="125">
        <f t="shared" si="1"/>
        <v>0</v>
      </c>
      <c r="AT22" s="125">
        <f aca="true" t="shared" si="17" ref="AT22:AW22">AL22+AC22-X22</f>
        <v>0</v>
      </c>
      <c r="AU22" s="125">
        <f t="shared" si="17"/>
        <v>0</v>
      </c>
      <c r="AV22" s="125">
        <f t="shared" si="17"/>
        <v>0</v>
      </c>
      <c r="AW22" s="125">
        <f t="shared" si="17"/>
        <v>0</v>
      </c>
      <c r="AX22" s="125">
        <f t="shared" si="3"/>
        <v>0</v>
      </c>
    </row>
    <row r="23" spans="1:50" s="60" customFormat="1" ht="21" customHeight="1">
      <c r="A23" s="68" t="s">
        <v>90</v>
      </c>
      <c r="B23" s="88">
        <f>SUM(B8:B22)</f>
        <v>3750</v>
      </c>
      <c r="C23" s="88">
        <f aca="true" t="shared" si="18" ref="C23:AH23">SUM(C8:C22)</f>
        <v>7099</v>
      </c>
      <c r="D23" s="88">
        <f t="shared" si="18"/>
        <v>681</v>
      </c>
      <c r="E23" s="88">
        <f t="shared" si="18"/>
        <v>1356</v>
      </c>
      <c r="F23" s="88">
        <f t="shared" si="18"/>
        <v>2872</v>
      </c>
      <c r="G23" s="88">
        <f t="shared" si="18"/>
        <v>1159</v>
      </c>
      <c r="H23" s="88">
        <f t="shared" si="18"/>
        <v>1593</v>
      </c>
      <c r="I23" s="88">
        <f t="shared" si="18"/>
        <v>2832</v>
      </c>
      <c r="J23" s="88">
        <f t="shared" si="18"/>
        <v>1171</v>
      </c>
      <c r="K23" s="88">
        <f t="shared" si="18"/>
        <v>1610</v>
      </c>
      <c r="L23" s="88">
        <f t="shared" si="18"/>
        <v>1193</v>
      </c>
      <c r="M23" s="88">
        <f t="shared" si="18"/>
        <v>3125</v>
      </c>
      <c r="N23" s="88">
        <f t="shared" si="18"/>
        <v>1504</v>
      </c>
      <c r="O23" s="88">
        <f t="shared" si="18"/>
        <v>3741</v>
      </c>
      <c r="P23" s="88">
        <f t="shared" si="18"/>
        <v>0</v>
      </c>
      <c r="Q23" s="88">
        <f t="shared" si="18"/>
        <v>0</v>
      </c>
      <c r="R23" s="88">
        <f t="shared" si="18"/>
        <v>1486</v>
      </c>
      <c r="S23" s="88">
        <f t="shared" si="18"/>
        <v>368</v>
      </c>
      <c r="T23" s="88">
        <f t="shared" si="18"/>
        <v>20</v>
      </c>
      <c r="U23" s="88">
        <f t="shared" si="18"/>
        <v>36</v>
      </c>
      <c r="V23" s="88">
        <f t="shared" si="18"/>
        <v>5</v>
      </c>
      <c r="W23" s="88">
        <f t="shared" si="18"/>
        <v>23</v>
      </c>
      <c r="X23" s="88">
        <f t="shared" si="18"/>
        <v>2064.7783</v>
      </c>
      <c r="Y23" s="88">
        <f t="shared" si="18"/>
        <v>2056.4051999999997</v>
      </c>
      <c r="Z23" s="88">
        <f t="shared" si="18"/>
        <v>0</v>
      </c>
      <c r="AA23" s="88">
        <f t="shared" si="18"/>
        <v>9.09</v>
      </c>
      <c r="AB23" s="88">
        <f t="shared" si="18"/>
        <v>-0.7168999999999999</v>
      </c>
      <c r="AC23" s="88">
        <f t="shared" si="18"/>
        <v>372.5351</v>
      </c>
      <c r="AD23" s="88">
        <f t="shared" si="18"/>
        <v>371.02510000000007</v>
      </c>
      <c r="AE23" s="88">
        <f t="shared" si="18"/>
        <v>0</v>
      </c>
      <c r="AF23" s="88">
        <f t="shared" si="18"/>
        <v>1.5100000000000002</v>
      </c>
      <c r="AG23" s="88">
        <f t="shared" si="18"/>
        <v>0</v>
      </c>
      <c r="AH23" s="88">
        <f>AC23/C23*10000</f>
        <v>524.7712353852655</v>
      </c>
      <c r="AJ23" s="88">
        <v>3735</v>
      </c>
      <c r="AK23" s="88">
        <v>7086</v>
      </c>
      <c r="AL23" s="88">
        <v>1692.2432000000001</v>
      </c>
      <c r="AM23" s="88">
        <v>1685.3801</v>
      </c>
      <c r="AN23" s="88">
        <v>0</v>
      </c>
      <c r="AO23" s="88">
        <v>7.58</v>
      </c>
      <c r="AP23" s="88">
        <v>-0.7168999999999999</v>
      </c>
      <c r="AR23" s="125">
        <f t="shared" si="0"/>
        <v>0</v>
      </c>
      <c r="AS23" s="125">
        <f t="shared" si="1"/>
        <v>0</v>
      </c>
      <c r="AT23" s="125">
        <f aca="true" t="shared" si="19" ref="AT23:AW23">AL23+AC23-X23</f>
        <v>0</v>
      </c>
      <c r="AU23" s="125">
        <f t="shared" si="19"/>
        <v>0</v>
      </c>
      <c r="AV23" s="125">
        <f t="shared" si="19"/>
        <v>0</v>
      </c>
      <c r="AW23" s="125">
        <f t="shared" si="19"/>
        <v>0</v>
      </c>
      <c r="AX23" s="125">
        <f t="shared" si="3"/>
        <v>0</v>
      </c>
    </row>
    <row r="24" spans="1:50" s="60" customFormat="1" ht="30" customHeight="1">
      <c r="A24" s="89" t="s">
        <v>54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J24" s="124"/>
      <c r="AK24" s="124"/>
      <c r="AL24" s="124"/>
      <c r="AM24" s="124"/>
      <c r="AN24" s="124"/>
      <c r="AO24" s="124"/>
      <c r="AP24" s="124"/>
      <c r="AR24"/>
      <c r="AS24"/>
      <c r="AT24"/>
      <c r="AU24"/>
      <c r="AV24"/>
      <c r="AW24"/>
      <c r="AX24"/>
    </row>
    <row r="25" spans="1:50" s="60" customFormat="1" ht="21.75" customHeight="1">
      <c r="A25" s="89" t="s">
        <v>55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J25" s="124"/>
      <c r="AK25" s="124"/>
      <c r="AL25" s="124"/>
      <c r="AM25" s="124"/>
      <c r="AN25" s="124"/>
      <c r="AO25" s="124"/>
      <c r="AP25" s="124"/>
      <c r="AR25"/>
      <c r="AS25"/>
      <c r="AT25"/>
      <c r="AU25"/>
      <c r="AV25"/>
      <c r="AW25"/>
      <c r="AX25"/>
    </row>
    <row r="26" spans="1:34" ht="60.75" customHeight="1">
      <c r="A26" s="90" t="s">
        <v>56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</row>
  </sheetData>
  <sheetProtection/>
  <mergeCells count="28">
    <mergeCell ref="A2:AH2"/>
    <mergeCell ref="A3:AH3"/>
    <mergeCell ref="D4:E4"/>
    <mergeCell ref="F4:I4"/>
    <mergeCell ref="J4:M4"/>
    <mergeCell ref="N4:S4"/>
    <mergeCell ref="T4:W4"/>
    <mergeCell ref="Y4:AB4"/>
    <mergeCell ref="AD4:AG4"/>
    <mergeCell ref="AM4:AP4"/>
    <mergeCell ref="AU4:AX4"/>
    <mergeCell ref="T5:U5"/>
    <mergeCell ref="V5:W5"/>
    <mergeCell ref="A24:AH24"/>
    <mergeCell ref="A25:AH25"/>
    <mergeCell ref="A26:AH26"/>
    <mergeCell ref="A4:A6"/>
    <mergeCell ref="B4:B5"/>
    <mergeCell ref="C4:C5"/>
    <mergeCell ref="X4:X5"/>
    <mergeCell ref="AC4:AC5"/>
    <mergeCell ref="AH4:AH5"/>
    <mergeCell ref="AJ4:AJ5"/>
    <mergeCell ref="AK4:AK5"/>
    <mergeCell ref="AL4:AL5"/>
    <mergeCell ref="AR4:AR5"/>
    <mergeCell ref="AS4:AS5"/>
    <mergeCell ref="AT4:AT5"/>
  </mergeCells>
  <printOptions horizontalCentered="1" verticalCentered="1"/>
  <pageMargins left="0" right="0" top="0.8027777777777778" bottom="0.8027777777777778" header="0.5118055555555555" footer="0.5118055555555555"/>
  <pageSetup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28"/>
  <sheetViews>
    <sheetView zoomScale="85" zoomScaleNormal="85" zoomScaleSheetLayoutView="100" workbookViewId="0" topLeftCell="A1">
      <selection activeCell="R11" sqref="R11"/>
    </sheetView>
  </sheetViews>
  <sheetFormatPr defaultColWidth="9.00390625" defaultRowHeight="14.25"/>
  <cols>
    <col min="1" max="1" width="8.375" style="3" customWidth="1"/>
    <col min="2" max="2" width="5.875" style="3" customWidth="1"/>
    <col min="3" max="3" width="5.125" style="3" customWidth="1"/>
    <col min="4" max="9" width="5.875" style="3" customWidth="1"/>
    <col min="10" max="10" width="6.625" style="3" customWidth="1"/>
    <col min="11" max="12" width="5.875" style="3" customWidth="1"/>
    <col min="13" max="13" width="6.625" style="3" customWidth="1"/>
    <col min="14" max="15" width="5.875" style="3" customWidth="1"/>
    <col min="16" max="16" width="7.375" style="3" customWidth="1"/>
    <col min="17" max="17" width="5.875" style="3" customWidth="1"/>
    <col min="18" max="18" width="6.75390625" style="3" customWidth="1"/>
    <col min="19" max="19" width="11.625" style="3" customWidth="1"/>
    <col min="20" max="20" width="11.25390625" style="3" customWidth="1"/>
    <col min="21" max="21" width="9.25390625" style="3" customWidth="1"/>
    <col min="22" max="22" width="8.375" style="3" customWidth="1"/>
    <col min="23" max="23" width="8.75390625" style="3" customWidth="1"/>
    <col min="24" max="24" width="9.50390625" style="3" customWidth="1"/>
    <col min="25" max="25" width="10.375" style="3" customWidth="1"/>
    <col min="26" max="26" width="8.25390625" style="3" customWidth="1"/>
    <col min="27" max="27" width="10.00390625" style="3" customWidth="1"/>
    <col min="28" max="28" width="9.50390625" style="3" customWidth="1"/>
    <col min="29" max="29" width="8.625" style="3" customWidth="1"/>
    <col min="30" max="30" width="9.00390625" style="3" customWidth="1"/>
    <col min="31" max="31" width="10.125" style="3" customWidth="1"/>
    <col min="32" max="32" width="9.75390625" style="3" customWidth="1"/>
    <col min="33" max="33" width="9.875" style="3" customWidth="1"/>
    <col min="34" max="37" width="9.00390625" style="3" customWidth="1"/>
    <col min="38" max="38" width="10.75390625" style="3" customWidth="1"/>
    <col min="39" max="39" width="9.00390625" style="3" customWidth="1"/>
    <col min="40" max="16384" width="9.00390625" style="4" customWidth="1"/>
  </cols>
  <sheetData>
    <row r="1" spans="1:27" ht="27.75" customHeight="1">
      <c r="A1" s="5" t="s">
        <v>57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21.75" customHeight="1">
      <c r="A2" s="6" t="s">
        <v>58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43" ht="14.25" customHeight="1">
      <c r="A3" s="7" t="s">
        <v>61</v>
      </c>
      <c r="B3" s="8" t="s">
        <v>62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0"/>
      <c r="S3" s="31" t="s">
        <v>63</v>
      </c>
      <c r="T3" s="31"/>
      <c r="U3" s="31"/>
      <c r="V3" s="31"/>
      <c r="W3" s="31"/>
      <c r="X3" s="31"/>
      <c r="Y3" s="31"/>
      <c r="Z3" s="31"/>
      <c r="AA3" s="31"/>
      <c r="AB3" s="46" t="s">
        <v>64</v>
      </c>
      <c r="AC3" s="46" t="s">
        <v>65</v>
      </c>
      <c r="AJ3" s="53" t="s">
        <v>65</v>
      </c>
      <c r="AN3" s="3"/>
      <c r="AO3" s="3"/>
      <c r="AP3" s="3"/>
      <c r="AQ3" s="53" t="s">
        <v>65</v>
      </c>
    </row>
    <row r="4" spans="1:43" ht="13.5" customHeight="1">
      <c r="A4" s="7"/>
      <c r="B4" s="7" t="s">
        <v>66</v>
      </c>
      <c r="C4" s="7" t="s">
        <v>67</v>
      </c>
      <c r="D4" s="7"/>
      <c r="E4" s="7"/>
      <c r="F4" s="7"/>
      <c r="G4" s="7"/>
      <c r="H4" s="7"/>
      <c r="I4" s="7" t="s">
        <v>68</v>
      </c>
      <c r="J4" s="7"/>
      <c r="K4" s="7"/>
      <c r="L4" s="7"/>
      <c r="M4" s="7"/>
      <c r="N4" s="7"/>
      <c r="O4" s="7" t="s">
        <v>69</v>
      </c>
      <c r="P4" s="7"/>
      <c r="Q4" s="7"/>
      <c r="R4" s="7"/>
      <c r="S4" s="32" t="s">
        <v>70</v>
      </c>
      <c r="T4" s="33"/>
      <c r="U4" s="33"/>
      <c r="V4" s="33"/>
      <c r="W4" s="34"/>
      <c r="X4" s="32" t="s">
        <v>71</v>
      </c>
      <c r="Y4" s="33"/>
      <c r="Z4" s="33"/>
      <c r="AA4" s="7" t="s">
        <v>72</v>
      </c>
      <c r="AB4" s="46"/>
      <c r="AC4" s="46"/>
      <c r="AE4" s="32" t="s">
        <v>70</v>
      </c>
      <c r="AF4" s="33"/>
      <c r="AG4" s="33"/>
      <c r="AH4" s="33"/>
      <c r="AI4" s="34"/>
      <c r="AJ4" s="53"/>
      <c r="AL4" s="32" t="s">
        <v>70</v>
      </c>
      <c r="AM4" s="33"/>
      <c r="AN4" s="33"/>
      <c r="AO4" s="33"/>
      <c r="AP4" s="34"/>
      <c r="AQ4" s="53"/>
    </row>
    <row r="5" spans="1:43" ht="18.75" customHeight="1">
      <c r="A5" s="7"/>
      <c r="B5" s="7"/>
      <c r="C5" s="7" t="s">
        <v>73</v>
      </c>
      <c r="D5" s="7"/>
      <c r="E5" s="7"/>
      <c r="F5" s="7" t="s">
        <v>74</v>
      </c>
      <c r="G5" s="7"/>
      <c r="H5" s="7"/>
      <c r="I5" s="7" t="s">
        <v>73</v>
      </c>
      <c r="J5" s="7"/>
      <c r="K5" s="7"/>
      <c r="L5" s="7" t="s">
        <v>74</v>
      </c>
      <c r="M5" s="7"/>
      <c r="N5" s="7"/>
      <c r="O5" s="7" t="s">
        <v>19</v>
      </c>
      <c r="P5" s="7" t="s">
        <v>20</v>
      </c>
      <c r="Q5" s="7" t="s">
        <v>21</v>
      </c>
      <c r="R5" s="7" t="s">
        <v>22</v>
      </c>
      <c r="S5" s="31" t="s">
        <v>66</v>
      </c>
      <c r="T5" s="35" t="s">
        <v>75</v>
      </c>
      <c r="U5" s="35" t="s">
        <v>76</v>
      </c>
      <c r="V5" s="35" t="s">
        <v>77</v>
      </c>
      <c r="W5" s="35" t="s">
        <v>78</v>
      </c>
      <c r="X5" s="35" t="s">
        <v>66</v>
      </c>
      <c r="Y5" s="35" t="s">
        <v>75</v>
      </c>
      <c r="Z5" s="35" t="s">
        <v>76</v>
      </c>
      <c r="AA5" s="7"/>
      <c r="AB5" s="46"/>
      <c r="AC5" s="46"/>
      <c r="AE5" s="31" t="s">
        <v>66</v>
      </c>
      <c r="AF5" s="35" t="s">
        <v>75</v>
      </c>
      <c r="AG5" s="35" t="s">
        <v>76</v>
      </c>
      <c r="AH5" s="35" t="s">
        <v>98</v>
      </c>
      <c r="AI5" s="35" t="s">
        <v>78</v>
      </c>
      <c r="AJ5" s="53"/>
      <c r="AL5" s="31" t="s">
        <v>66</v>
      </c>
      <c r="AM5" s="35" t="s">
        <v>75</v>
      </c>
      <c r="AN5" s="35" t="s">
        <v>76</v>
      </c>
      <c r="AO5" s="35" t="s">
        <v>98</v>
      </c>
      <c r="AP5" s="35" t="s">
        <v>78</v>
      </c>
      <c r="AQ5" s="53"/>
    </row>
    <row r="6" spans="1:43" ht="27" customHeight="1">
      <c r="A6" s="7"/>
      <c r="B6" s="7"/>
      <c r="C6" s="7" t="s">
        <v>79</v>
      </c>
      <c r="D6" s="7" t="s">
        <v>80</v>
      </c>
      <c r="E6" s="7" t="s">
        <v>81</v>
      </c>
      <c r="F6" s="7" t="s">
        <v>79</v>
      </c>
      <c r="G6" s="7" t="s">
        <v>80</v>
      </c>
      <c r="H6" s="7" t="s">
        <v>81</v>
      </c>
      <c r="I6" s="7" t="s">
        <v>79</v>
      </c>
      <c r="J6" s="7" t="s">
        <v>80</v>
      </c>
      <c r="K6" s="7" t="s">
        <v>81</v>
      </c>
      <c r="L6" s="7" t="s">
        <v>79</v>
      </c>
      <c r="M6" s="7" t="s">
        <v>80</v>
      </c>
      <c r="N6" s="7" t="s">
        <v>81</v>
      </c>
      <c r="O6" s="7"/>
      <c r="P6" s="7"/>
      <c r="Q6" s="7"/>
      <c r="R6" s="7"/>
      <c r="S6" s="31"/>
      <c r="T6" s="35"/>
      <c r="U6" s="35"/>
      <c r="V6" s="35"/>
      <c r="W6" s="35"/>
      <c r="X6" s="35"/>
      <c r="Y6" s="35"/>
      <c r="Z6" s="35"/>
      <c r="AA6" s="7"/>
      <c r="AB6" s="46"/>
      <c r="AC6" s="46"/>
      <c r="AE6" s="31"/>
      <c r="AF6" s="35"/>
      <c r="AG6" s="35"/>
      <c r="AH6" s="35"/>
      <c r="AI6" s="35"/>
      <c r="AJ6" s="53"/>
      <c r="AL6" s="31"/>
      <c r="AM6" s="35"/>
      <c r="AN6" s="35"/>
      <c r="AO6" s="35"/>
      <c r="AP6" s="35"/>
      <c r="AQ6" s="53"/>
    </row>
    <row r="7" spans="1:43" ht="38.25" customHeight="1">
      <c r="A7" s="7"/>
      <c r="B7" s="10" t="s">
        <v>40</v>
      </c>
      <c r="C7" s="10" t="s">
        <v>40</v>
      </c>
      <c r="D7" s="10" t="s">
        <v>40</v>
      </c>
      <c r="E7" s="10" t="s">
        <v>40</v>
      </c>
      <c r="F7" s="10" t="s">
        <v>40</v>
      </c>
      <c r="G7" s="10" t="s">
        <v>40</v>
      </c>
      <c r="H7" s="10" t="s">
        <v>40</v>
      </c>
      <c r="I7" s="10" t="s">
        <v>40</v>
      </c>
      <c r="J7" s="10" t="s">
        <v>40</v>
      </c>
      <c r="K7" s="10" t="s">
        <v>40</v>
      </c>
      <c r="L7" s="10" t="s">
        <v>40</v>
      </c>
      <c r="M7" s="10" t="s">
        <v>40</v>
      </c>
      <c r="N7" s="10" t="s">
        <v>40</v>
      </c>
      <c r="O7" s="10" t="s">
        <v>40</v>
      </c>
      <c r="P7" s="10" t="s">
        <v>40</v>
      </c>
      <c r="Q7" s="10" t="s">
        <v>40</v>
      </c>
      <c r="R7" s="10" t="s">
        <v>40</v>
      </c>
      <c r="S7" s="36" t="s">
        <v>41</v>
      </c>
      <c r="T7" s="36" t="s">
        <v>41</v>
      </c>
      <c r="U7" s="36" t="s">
        <v>41</v>
      </c>
      <c r="V7" s="36" t="s">
        <v>41</v>
      </c>
      <c r="W7" s="36" t="s">
        <v>41</v>
      </c>
      <c r="X7" s="36" t="s">
        <v>41</v>
      </c>
      <c r="Y7" s="36" t="s">
        <v>41</v>
      </c>
      <c r="Z7" s="36" t="s">
        <v>41</v>
      </c>
      <c r="AA7" s="10" t="s">
        <v>42</v>
      </c>
      <c r="AB7" s="36" t="s">
        <v>41</v>
      </c>
      <c r="AC7" s="36" t="s">
        <v>41</v>
      </c>
      <c r="AE7" s="36" t="s">
        <v>41</v>
      </c>
      <c r="AF7" s="36" t="s">
        <v>41</v>
      </c>
      <c r="AG7" s="36" t="s">
        <v>41</v>
      </c>
      <c r="AH7" s="36" t="s">
        <v>41</v>
      </c>
      <c r="AI7" s="36" t="s">
        <v>41</v>
      </c>
      <c r="AJ7" s="54" t="s">
        <v>41</v>
      </c>
      <c r="AL7" s="36" t="s">
        <v>41</v>
      </c>
      <c r="AM7" s="36" t="s">
        <v>41</v>
      </c>
      <c r="AN7" s="36" t="s">
        <v>41</v>
      </c>
      <c r="AO7" s="36" t="s">
        <v>41</v>
      </c>
      <c r="AP7" s="36" t="s">
        <v>41</v>
      </c>
      <c r="AQ7" s="54" t="s">
        <v>41</v>
      </c>
    </row>
    <row r="8" spans="1:43" ht="27.75" customHeight="1">
      <c r="A8" s="11" t="s">
        <v>43</v>
      </c>
      <c r="B8" s="12">
        <v>1</v>
      </c>
      <c r="C8" s="13">
        <v>2</v>
      </c>
      <c r="D8" s="13">
        <v>3</v>
      </c>
      <c r="E8" s="13">
        <v>4</v>
      </c>
      <c r="F8" s="13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2">
        <v>14</v>
      </c>
      <c r="P8" s="12">
        <v>15</v>
      </c>
      <c r="Q8" s="12">
        <v>16</v>
      </c>
      <c r="R8" s="12">
        <v>17</v>
      </c>
      <c r="S8" s="13">
        <v>18</v>
      </c>
      <c r="T8" s="13">
        <v>19</v>
      </c>
      <c r="U8" s="13">
        <v>20</v>
      </c>
      <c r="V8" s="13">
        <v>21</v>
      </c>
      <c r="W8" s="13">
        <v>22</v>
      </c>
      <c r="X8" s="13">
        <v>23</v>
      </c>
      <c r="Y8" s="13">
        <v>24</v>
      </c>
      <c r="Z8" s="13">
        <v>25</v>
      </c>
      <c r="AA8" s="13">
        <v>26</v>
      </c>
      <c r="AB8" s="13">
        <v>27</v>
      </c>
      <c r="AC8" s="13">
        <v>28</v>
      </c>
      <c r="AE8" s="13">
        <v>18</v>
      </c>
      <c r="AF8" s="13">
        <v>19</v>
      </c>
      <c r="AG8" s="13">
        <v>20</v>
      </c>
      <c r="AH8" s="13">
        <v>21</v>
      </c>
      <c r="AI8" s="13">
        <v>22</v>
      </c>
      <c r="AJ8" s="55">
        <v>28</v>
      </c>
      <c r="AL8" s="56">
        <v>18</v>
      </c>
      <c r="AM8" s="56">
        <v>19</v>
      </c>
      <c r="AN8" s="56">
        <v>20</v>
      </c>
      <c r="AO8" s="56">
        <v>21</v>
      </c>
      <c r="AP8" s="56">
        <v>22</v>
      </c>
      <c r="AQ8" s="58">
        <v>28</v>
      </c>
    </row>
    <row r="9" spans="1:43" s="1" customFormat="1" ht="30" customHeight="1">
      <c r="A9" s="14" t="s">
        <v>82</v>
      </c>
      <c r="B9" s="15">
        <v>38</v>
      </c>
      <c r="C9" s="16">
        <v>9</v>
      </c>
      <c r="D9" s="16">
        <v>1</v>
      </c>
      <c r="E9" s="16">
        <v>1</v>
      </c>
      <c r="F9" s="16">
        <v>0</v>
      </c>
      <c r="G9" s="16">
        <v>1</v>
      </c>
      <c r="H9" s="16">
        <v>1</v>
      </c>
      <c r="I9" s="16">
        <v>14</v>
      </c>
      <c r="J9" s="16">
        <v>1</v>
      </c>
      <c r="K9" s="16">
        <v>2</v>
      </c>
      <c r="L9" s="16">
        <v>1</v>
      </c>
      <c r="M9" s="16">
        <v>4</v>
      </c>
      <c r="N9" s="16">
        <v>3</v>
      </c>
      <c r="O9" s="16">
        <v>4</v>
      </c>
      <c r="P9" s="16">
        <v>20</v>
      </c>
      <c r="Q9" s="16">
        <v>0</v>
      </c>
      <c r="R9" s="37">
        <v>25</v>
      </c>
      <c r="S9" s="38">
        <v>33.9472</v>
      </c>
      <c r="T9" s="38">
        <v>25.1798</v>
      </c>
      <c r="U9" s="38">
        <v>8.7674</v>
      </c>
      <c r="V9" s="38">
        <v>0</v>
      </c>
      <c r="W9" s="38">
        <v>0</v>
      </c>
      <c r="X9" s="38">
        <v>5.9488</v>
      </c>
      <c r="Y9" s="38">
        <v>4.4274</v>
      </c>
      <c r="Z9" s="38">
        <v>1.5214</v>
      </c>
      <c r="AA9" s="44">
        <v>1565.47</v>
      </c>
      <c r="AB9" s="44">
        <v>0</v>
      </c>
      <c r="AC9" s="44">
        <v>0</v>
      </c>
      <c r="AE9" s="44">
        <v>27.9984</v>
      </c>
      <c r="AF9" s="44">
        <v>20.7524</v>
      </c>
      <c r="AG9" s="44">
        <v>7.246</v>
      </c>
      <c r="AH9" s="44">
        <v>0</v>
      </c>
      <c r="AI9" s="44">
        <v>0</v>
      </c>
      <c r="AJ9" s="44">
        <v>0</v>
      </c>
      <c r="AL9" s="57">
        <f aca="true" t="shared" si="0" ref="AL9:AN9">AE9+X9-S9</f>
        <v>0</v>
      </c>
      <c r="AM9" s="57">
        <f t="shared" si="0"/>
        <v>0</v>
      </c>
      <c r="AN9" s="57">
        <f t="shared" si="0"/>
        <v>0</v>
      </c>
      <c r="AO9" s="57"/>
      <c r="AP9" s="57">
        <f aca="true" t="shared" si="1" ref="AP9:AP24">AI9-W9</f>
        <v>0</v>
      </c>
      <c r="AQ9" s="57">
        <f aca="true" t="shared" si="2" ref="AQ9:AQ24">AJ9+AB9-AC9</f>
        <v>0</v>
      </c>
    </row>
    <row r="10" spans="1:43" s="1" customFormat="1" ht="30" customHeight="1">
      <c r="A10" s="14" t="s">
        <v>83</v>
      </c>
      <c r="B10" s="16">
        <v>94</v>
      </c>
      <c r="C10" s="16">
        <v>3</v>
      </c>
      <c r="D10" s="16"/>
      <c r="E10" s="16">
        <v>1</v>
      </c>
      <c r="F10" s="16">
        <v>0</v>
      </c>
      <c r="G10" s="16">
        <v>0</v>
      </c>
      <c r="H10" s="16">
        <v>0</v>
      </c>
      <c r="I10" s="16">
        <v>59</v>
      </c>
      <c r="J10" s="16">
        <v>5</v>
      </c>
      <c r="K10" s="16">
        <v>1</v>
      </c>
      <c r="L10" s="16">
        <v>7</v>
      </c>
      <c r="M10" s="16">
        <v>16</v>
      </c>
      <c r="N10" s="16">
        <v>2</v>
      </c>
      <c r="O10" s="16">
        <v>3</v>
      </c>
      <c r="P10" s="16">
        <v>73</v>
      </c>
      <c r="Q10" s="16">
        <v>0</v>
      </c>
      <c r="R10" s="15">
        <v>34</v>
      </c>
      <c r="S10" s="38">
        <v>79.8531</v>
      </c>
      <c r="T10" s="38">
        <v>62.6301</v>
      </c>
      <c r="U10" s="38">
        <v>17.223</v>
      </c>
      <c r="V10" s="38"/>
      <c r="W10" s="38"/>
      <c r="X10" s="38">
        <v>13.94</v>
      </c>
      <c r="Y10" s="38">
        <v>10.9712</v>
      </c>
      <c r="Z10" s="38">
        <v>2.9688</v>
      </c>
      <c r="AA10" s="44"/>
      <c r="AB10" s="44"/>
      <c r="AC10" s="44"/>
      <c r="AE10" s="44">
        <v>65.9131</v>
      </c>
      <c r="AF10" s="44">
        <v>51.6589</v>
      </c>
      <c r="AG10" s="44">
        <v>14.2542</v>
      </c>
      <c r="AH10" s="44"/>
      <c r="AI10" s="44"/>
      <c r="AJ10" s="44"/>
      <c r="AL10" s="57">
        <f aca="true" t="shared" si="3" ref="AL10:AN10">AE10+X10-S10</f>
        <v>0</v>
      </c>
      <c r="AM10" s="57">
        <f t="shared" si="3"/>
        <v>0</v>
      </c>
      <c r="AN10" s="57">
        <f t="shared" si="3"/>
        <v>0</v>
      </c>
      <c r="AO10" s="57"/>
      <c r="AP10" s="57">
        <f t="shared" si="1"/>
        <v>0</v>
      </c>
      <c r="AQ10" s="57">
        <f t="shared" si="2"/>
        <v>0</v>
      </c>
    </row>
    <row r="11" spans="1:43" s="1" customFormat="1" ht="30" customHeight="1">
      <c r="A11" s="14" t="s">
        <v>84</v>
      </c>
      <c r="B11" s="15">
        <v>58</v>
      </c>
      <c r="C11" s="15">
        <v>1</v>
      </c>
      <c r="D11" s="16"/>
      <c r="E11" s="16"/>
      <c r="F11" s="16"/>
      <c r="G11" s="16"/>
      <c r="H11" s="16"/>
      <c r="I11" s="15">
        <v>47</v>
      </c>
      <c r="J11" s="15">
        <v>0</v>
      </c>
      <c r="K11" s="15">
        <v>0</v>
      </c>
      <c r="L11" s="15">
        <v>1</v>
      </c>
      <c r="M11" s="15">
        <v>8</v>
      </c>
      <c r="N11" s="15">
        <v>1</v>
      </c>
      <c r="O11" s="15">
        <v>3</v>
      </c>
      <c r="P11" s="15">
        <v>46</v>
      </c>
      <c r="Q11" s="15">
        <v>0</v>
      </c>
      <c r="R11" s="15">
        <v>25</v>
      </c>
      <c r="S11" s="38">
        <v>45.2856</v>
      </c>
      <c r="T11" s="38">
        <v>36.4745</v>
      </c>
      <c r="U11" s="38">
        <v>8.811100000000001</v>
      </c>
      <c r="V11" s="38">
        <v>0</v>
      </c>
      <c r="W11" s="38">
        <v>0</v>
      </c>
      <c r="X11" s="38">
        <v>7.8971</v>
      </c>
      <c r="Y11" s="38">
        <v>6.3734</v>
      </c>
      <c r="Z11" s="38">
        <v>1.5237</v>
      </c>
      <c r="AA11" s="44">
        <v>1361.57</v>
      </c>
      <c r="AB11" s="44">
        <v>0</v>
      </c>
      <c r="AC11" s="44">
        <v>0</v>
      </c>
      <c r="AE11" s="44">
        <v>37.3885</v>
      </c>
      <c r="AF11" s="44">
        <v>30.1011</v>
      </c>
      <c r="AG11" s="44">
        <v>7.287400000000001</v>
      </c>
      <c r="AH11" s="44">
        <v>0</v>
      </c>
      <c r="AI11" s="44">
        <v>0</v>
      </c>
      <c r="AJ11" s="44">
        <v>0</v>
      </c>
      <c r="AL11" s="57">
        <f aca="true" t="shared" si="4" ref="AL11:AN11">AE11+X11-S11</f>
        <v>0</v>
      </c>
      <c r="AM11" s="57">
        <f t="shared" si="4"/>
        <v>0</v>
      </c>
      <c r="AN11" s="57">
        <f t="shared" si="4"/>
        <v>0</v>
      </c>
      <c r="AO11" s="57"/>
      <c r="AP11" s="57">
        <f t="shared" si="1"/>
        <v>0</v>
      </c>
      <c r="AQ11" s="57">
        <f t="shared" si="2"/>
        <v>0</v>
      </c>
    </row>
    <row r="12" spans="1:43" s="1" customFormat="1" ht="30" customHeight="1">
      <c r="A12" s="14" t="s">
        <v>85</v>
      </c>
      <c r="B12" s="17">
        <v>62</v>
      </c>
      <c r="C12" s="18">
        <v>3</v>
      </c>
      <c r="D12" s="18">
        <v>0</v>
      </c>
      <c r="E12" s="18">
        <v>0</v>
      </c>
      <c r="F12" s="18">
        <v>0</v>
      </c>
      <c r="G12" s="18">
        <v>1</v>
      </c>
      <c r="H12" s="18">
        <v>0</v>
      </c>
      <c r="I12" s="17">
        <v>29</v>
      </c>
      <c r="J12" s="18">
        <v>0</v>
      </c>
      <c r="K12" s="17">
        <v>8</v>
      </c>
      <c r="L12" s="17">
        <v>5</v>
      </c>
      <c r="M12" s="18">
        <v>14</v>
      </c>
      <c r="N12" s="18">
        <v>2</v>
      </c>
      <c r="O12" s="18">
        <v>0</v>
      </c>
      <c r="P12" s="17">
        <v>40</v>
      </c>
      <c r="Q12" s="18">
        <v>0</v>
      </c>
      <c r="R12" s="17">
        <v>38</v>
      </c>
      <c r="S12" s="39">
        <v>59.4958</v>
      </c>
      <c r="T12" s="39">
        <v>44.5478</v>
      </c>
      <c r="U12" s="39">
        <v>14.948</v>
      </c>
      <c r="V12" s="39">
        <v>0</v>
      </c>
      <c r="W12" s="39"/>
      <c r="X12" s="39">
        <v>10.1694</v>
      </c>
      <c r="Y12" s="39">
        <v>7.6386</v>
      </c>
      <c r="Z12" s="39">
        <v>2.5308</v>
      </c>
      <c r="AA12" s="47">
        <v>1640.225806451613</v>
      </c>
      <c r="AB12" s="47">
        <v>0</v>
      </c>
      <c r="AC12" s="47">
        <v>0</v>
      </c>
      <c r="AE12" s="44">
        <v>49.3264</v>
      </c>
      <c r="AF12" s="44">
        <v>36.9092</v>
      </c>
      <c r="AG12" s="44">
        <v>12.4172</v>
      </c>
      <c r="AH12" s="44">
        <v>0</v>
      </c>
      <c r="AI12" s="44"/>
      <c r="AJ12" s="44">
        <v>0</v>
      </c>
      <c r="AL12" s="57">
        <f aca="true" t="shared" si="5" ref="AL12:AN12">AE12+X12-S12</f>
        <v>0</v>
      </c>
      <c r="AM12" s="57">
        <f t="shared" si="5"/>
        <v>0</v>
      </c>
      <c r="AN12" s="57">
        <f t="shared" si="5"/>
        <v>0</v>
      </c>
      <c r="AO12" s="57"/>
      <c r="AP12" s="57">
        <f t="shared" si="1"/>
        <v>0</v>
      </c>
      <c r="AQ12" s="57">
        <f t="shared" si="2"/>
        <v>0</v>
      </c>
    </row>
    <row r="13" spans="1:43" s="1" customFormat="1" ht="30" customHeight="1">
      <c r="A13" s="14" t="s">
        <v>91</v>
      </c>
      <c r="B13" s="15">
        <v>71</v>
      </c>
      <c r="C13" s="16"/>
      <c r="D13" s="16"/>
      <c r="E13" s="16"/>
      <c r="F13" s="16"/>
      <c r="G13" s="16"/>
      <c r="H13" s="16"/>
      <c r="I13" s="16">
        <v>46</v>
      </c>
      <c r="J13" s="15">
        <v>8</v>
      </c>
      <c r="K13" s="15">
        <v>2</v>
      </c>
      <c r="L13" s="16">
        <v>1</v>
      </c>
      <c r="M13" s="15">
        <v>14</v>
      </c>
      <c r="N13" s="16"/>
      <c r="O13" s="16">
        <v>6</v>
      </c>
      <c r="P13" s="16">
        <v>42</v>
      </c>
      <c r="Q13" s="15">
        <v>1</v>
      </c>
      <c r="R13" s="15">
        <v>29</v>
      </c>
      <c r="S13" s="38">
        <v>58.4229</v>
      </c>
      <c r="T13" s="38">
        <v>45.24</v>
      </c>
      <c r="U13" s="38">
        <v>13.1829</v>
      </c>
      <c r="V13" s="38"/>
      <c r="W13" s="38"/>
      <c r="X13" s="38">
        <v>10.278599999999999</v>
      </c>
      <c r="Y13" s="38">
        <v>8.0033</v>
      </c>
      <c r="Z13" s="38">
        <v>2.2753</v>
      </c>
      <c r="AA13" s="44"/>
      <c r="AB13" s="44"/>
      <c r="AC13" s="44"/>
      <c r="AE13" s="44">
        <v>48.1443</v>
      </c>
      <c r="AF13" s="44">
        <v>37.2367</v>
      </c>
      <c r="AG13" s="44">
        <v>10.9076</v>
      </c>
      <c r="AH13" s="44"/>
      <c r="AI13" s="44"/>
      <c r="AJ13" s="44"/>
      <c r="AL13" s="57">
        <f aca="true" t="shared" si="6" ref="AL13:AN13">AE13+X13-S13</f>
        <v>0</v>
      </c>
      <c r="AM13" s="57">
        <f t="shared" si="6"/>
        <v>0</v>
      </c>
      <c r="AN13" s="57">
        <f t="shared" si="6"/>
        <v>0</v>
      </c>
      <c r="AO13" s="57"/>
      <c r="AP13" s="57">
        <f t="shared" si="1"/>
        <v>0</v>
      </c>
      <c r="AQ13" s="57">
        <f t="shared" si="2"/>
        <v>0</v>
      </c>
    </row>
    <row r="14" spans="1:43" s="1" customFormat="1" ht="30" customHeight="1">
      <c r="A14" s="14" t="s">
        <v>92</v>
      </c>
      <c r="B14" s="19">
        <v>58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25</v>
      </c>
      <c r="J14" s="20">
        <v>8</v>
      </c>
      <c r="K14" s="20">
        <v>0</v>
      </c>
      <c r="L14" s="20">
        <v>8</v>
      </c>
      <c r="M14" s="20">
        <v>15</v>
      </c>
      <c r="N14" s="20">
        <v>2</v>
      </c>
      <c r="O14" s="19">
        <v>5</v>
      </c>
      <c r="P14" s="19">
        <v>44</v>
      </c>
      <c r="Q14" s="19">
        <v>1</v>
      </c>
      <c r="R14" s="19">
        <v>23</v>
      </c>
      <c r="S14" s="38">
        <v>55.6673</v>
      </c>
      <c r="T14" s="15">
        <v>42.4768</v>
      </c>
      <c r="U14" s="15">
        <v>13.1905</v>
      </c>
      <c r="V14" s="15">
        <v>0</v>
      </c>
      <c r="W14" s="15">
        <v>0</v>
      </c>
      <c r="X14" s="15">
        <v>9.7711</v>
      </c>
      <c r="Y14" s="15">
        <v>7.4684</v>
      </c>
      <c r="Z14" s="15">
        <v>2.3027</v>
      </c>
      <c r="AA14" s="48"/>
      <c r="AB14" s="45">
        <v>0</v>
      </c>
      <c r="AC14" s="45">
        <v>0</v>
      </c>
      <c r="AE14" s="49">
        <v>45.8962</v>
      </c>
      <c r="AF14" s="49">
        <v>35.0084</v>
      </c>
      <c r="AG14" s="49">
        <v>10.8878</v>
      </c>
      <c r="AH14" s="49">
        <v>0</v>
      </c>
      <c r="AI14" s="49">
        <v>0</v>
      </c>
      <c r="AJ14" s="49">
        <v>0</v>
      </c>
      <c r="AL14" s="57">
        <f aca="true" t="shared" si="7" ref="AL14:AN14">AE14+X14-S14</f>
        <v>0</v>
      </c>
      <c r="AM14" s="57">
        <f t="shared" si="7"/>
        <v>0</v>
      </c>
      <c r="AN14" s="57">
        <f t="shared" si="7"/>
        <v>0</v>
      </c>
      <c r="AO14" s="57"/>
      <c r="AP14" s="57">
        <f t="shared" si="1"/>
        <v>0</v>
      </c>
      <c r="AQ14" s="57">
        <f t="shared" si="2"/>
        <v>0</v>
      </c>
    </row>
    <row r="15" spans="1:43" s="1" customFormat="1" ht="30" customHeight="1">
      <c r="A15" s="14" t="s">
        <v>93</v>
      </c>
      <c r="B15" s="20">
        <v>41</v>
      </c>
      <c r="C15" s="20"/>
      <c r="D15" s="20"/>
      <c r="E15" s="20"/>
      <c r="F15" s="20"/>
      <c r="G15" s="20"/>
      <c r="H15" s="20"/>
      <c r="I15" s="20">
        <v>27</v>
      </c>
      <c r="J15" s="20">
        <v>3</v>
      </c>
      <c r="K15" s="20">
        <v>2</v>
      </c>
      <c r="L15" s="20"/>
      <c r="M15" s="20">
        <v>5</v>
      </c>
      <c r="N15" s="20">
        <v>4</v>
      </c>
      <c r="O15" s="19">
        <v>1</v>
      </c>
      <c r="P15" s="19">
        <v>29</v>
      </c>
      <c r="Q15" s="19"/>
      <c r="R15" s="19">
        <v>18</v>
      </c>
      <c r="S15" s="38">
        <v>35.259</v>
      </c>
      <c r="T15" s="15">
        <v>26.4189</v>
      </c>
      <c r="U15" s="15">
        <v>8.8401</v>
      </c>
      <c r="V15" s="15"/>
      <c r="W15" s="15">
        <v>0</v>
      </c>
      <c r="X15" s="15">
        <v>6.1801</v>
      </c>
      <c r="Y15" s="15">
        <v>4.6463</v>
      </c>
      <c r="Z15" s="15">
        <v>1.5338</v>
      </c>
      <c r="AA15" s="48">
        <v>1507.34</v>
      </c>
      <c r="AB15" s="45"/>
      <c r="AC15" s="45">
        <v>0</v>
      </c>
      <c r="AE15" s="49">
        <v>29.0789</v>
      </c>
      <c r="AF15" s="49">
        <v>21.7726</v>
      </c>
      <c r="AG15" s="49">
        <v>7.3063</v>
      </c>
      <c r="AH15" s="49"/>
      <c r="AI15" s="49">
        <v>0</v>
      </c>
      <c r="AJ15" s="49">
        <v>0</v>
      </c>
      <c r="AL15" s="57">
        <f aca="true" t="shared" si="8" ref="AL15:AN15">AE15+X15-S15</f>
        <v>0</v>
      </c>
      <c r="AM15" s="57">
        <f t="shared" si="8"/>
        <v>0</v>
      </c>
      <c r="AN15" s="57">
        <f t="shared" si="8"/>
        <v>0</v>
      </c>
      <c r="AO15" s="57"/>
      <c r="AP15" s="57">
        <f t="shared" si="1"/>
        <v>0</v>
      </c>
      <c r="AQ15" s="57">
        <f t="shared" si="2"/>
        <v>0</v>
      </c>
    </row>
    <row r="16" spans="1:43" s="2" customFormat="1" ht="30" customHeight="1">
      <c r="A16" s="21" t="s">
        <v>94</v>
      </c>
      <c r="B16" s="22">
        <v>52</v>
      </c>
      <c r="C16" s="22"/>
      <c r="D16" s="22"/>
      <c r="E16" s="22"/>
      <c r="F16" s="22"/>
      <c r="G16" s="22"/>
      <c r="H16" s="22"/>
      <c r="I16" s="22">
        <v>28</v>
      </c>
      <c r="J16" s="22">
        <v>3</v>
      </c>
      <c r="K16" s="22"/>
      <c r="L16" s="22">
        <v>6</v>
      </c>
      <c r="M16" s="22">
        <v>11</v>
      </c>
      <c r="N16" s="22">
        <v>4</v>
      </c>
      <c r="O16" s="22"/>
      <c r="P16" s="22">
        <v>39</v>
      </c>
      <c r="Q16" s="22"/>
      <c r="R16" s="22">
        <v>20</v>
      </c>
      <c r="S16" s="38">
        <v>52.8401</v>
      </c>
      <c r="T16" s="40">
        <v>40.0927</v>
      </c>
      <c r="U16" s="40">
        <v>12.747399999999999</v>
      </c>
      <c r="V16" s="40"/>
      <c r="W16" s="40"/>
      <c r="X16" s="40">
        <v>8.621</v>
      </c>
      <c r="Y16" s="40">
        <v>6.5926</v>
      </c>
      <c r="Z16" s="40">
        <v>2.0284</v>
      </c>
      <c r="AA16" s="48">
        <v>1657.8846153846155</v>
      </c>
      <c r="AB16" s="50"/>
      <c r="AC16" s="50"/>
      <c r="AE16" s="51">
        <v>44.219100000000005</v>
      </c>
      <c r="AF16" s="51">
        <v>33.500099999999996</v>
      </c>
      <c r="AG16" s="51">
        <v>10.719</v>
      </c>
      <c r="AH16" s="51"/>
      <c r="AI16" s="51"/>
      <c r="AJ16" s="51"/>
      <c r="AL16" s="57">
        <f aca="true" t="shared" si="9" ref="AL16:AN16">AE16+X16-S16</f>
        <v>0</v>
      </c>
      <c r="AM16" s="57">
        <f t="shared" si="9"/>
        <v>0</v>
      </c>
      <c r="AN16" s="57">
        <f t="shared" si="9"/>
        <v>0</v>
      </c>
      <c r="AO16" s="59"/>
      <c r="AP16" s="57">
        <f t="shared" si="1"/>
        <v>0</v>
      </c>
      <c r="AQ16" s="57">
        <f t="shared" si="2"/>
        <v>0</v>
      </c>
    </row>
    <row r="17" spans="1:43" s="1" customFormat="1" ht="30" customHeight="1">
      <c r="A17" s="23" t="s">
        <v>86</v>
      </c>
      <c r="B17" s="19">
        <v>55</v>
      </c>
      <c r="C17" s="20">
        <v>2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38</v>
      </c>
      <c r="J17" s="20">
        <v>3</v>
      </c>
      <c r="K17" s="20">
        <v>1</v>
      </c>
      <c r="L17" s="20">
        <v>2</v>
      </c>
      <c r="M17" s="20">
        <v>8</v>
      </c>
      <c r="N17" s="20">
        <v>1</v>
      </c>
      <c r="O17" s="19">
        <v>2</v>
      </c>
      <c r="P17" s="19">
        <v>41</v>
      </c>
      <c r="Q17" s="19">
        <v>0</v>
      </c>
      <c r="R17" s="41">
        <v>27</v>
      </c>
      <c r="S17" s="38">
        <v>44.065</v>
      </c>
      <c r="T17" s="15">
        <v>34.8398</v>
      </c>
      <c r="U17" s="15">
        <v>9.2252</v>
      </c>
      <c r="V17" s="15"/>
      <c r="W17" s="15"/>
      <c r="X17" s="15">
        <v>7.7654</v>
      </c>
      <c r="Y17" s="15">
        <v>6.1545</v>
      </c>
      <c r="Z17" s="15">
        <v>1.6109</v>
      </c>
      <c r="AA17" s="48"/>
      <c r="AB17" s="45"/>
      <c r="AC17" s="45"/>
      <c r="AE17" s="49">
        <v>36.2996</v>
      </c>
      <c r="AF17" s="49">
        <v>28.6853</v>
      </c>
      <c r="AG17" s="49">
        <v>7.6143</v>
      </c>
      <c r="AH17" s="49"/>
      <c r="AI17" s="49"/>
      <c r="AJ17" s="49"/>
      <c r="AL17" s="57">
        <f aca="true" t="shared" si="10" ref="AL17:AN17">AE17+X17-S17</f>
        <v>0</v>
      </c>
      <c r="AM17" s="57">
        <f t="shared" si="10"/>
        <v>0</v>
      </c>
      <c r="AN17" s="57">
        <f t="shared" si="10"/>
        <v>0</v>
      </c>
      <c r="AO17" s="57"/>
      <c r="AP17" s="57">
        <f t="shared" si="1"/>
        <v>0</v>
      </c>
      <c r="AQ17" s="57">
        <f t="shared" si="2"/>
        <v>0</v>
      </c>
    </row>
    <row r="18" spans="1:43" s="1" customFormat="1" ht="30" customHeight="1">
      <c r="A18" s="14" t="s">
        <v>95</v>
      </c>
      <c r="B18" s="19">
        <v>56</v>
      </c>
      <c r="C18" s="20"/>
      <c r="D18" s="20"/>
      <c r="E18" s="20"/>
      <c r="F18" s="20"/>
      <c r="G18" s="20"/>
      <c r="H18" s="20"/>
      <c r="I18" s="20">
        <v>34</v>
      </c>
      <c r="J18" s="20">
        <v>0</v>
      </c>
      <c r="K18" s="20">
        <v>0</v>
      </c>
      <c r="L18" s="20">
        <v>18</v>
      </c>
      <c r="M18" s="20">
        <v>1</v>
      </c>
      <c r="N18" s="20">
        <v>3</v>
      </c>
      <c r="O18" s="19">
        <v>1</v>
      </c>
      <c r="P18" s="19">
        <v>55</v>
      </c>
      <c r="Q18" s="19"/>
      <c r="R18" s="42">
        <v>16</v>
      </c>
      <c r="S18" s="38">
        <v>49.3791</v>
      </c>
      <c r="T18" s="15">
        <v>40.6332</v>
      </c>
      <c r="U18" s="15">
        <v>8.7459</v>
      </c>
      <c r="V18" s="15"/>
      <c r="W18" s="15"/>
      <c r="X18" s="15">
        <v>8.5643</v>
      </c>
      <c r="Y18" s="15">
        <v>7.0548</v>
      </c>
      <c r="Z18" s="15">
        <v>1.5095</v>
      </c>
      <c r="AA18" s="48">
        <v>1529</v>
      </c>
      <c r="AB18" s="45"/>
      <c r="AC18" s="45"/>
      <c r="AE18" s="49">
        <v>40.8148</v>
      </c>
      <c r="AF18" s="49">
        <v>33.5784</v>
      </c>
      <c r="AG18" s="49">
        <v>7.2364</v>
      </c>
      <c r="AH18" s="49"/>
      <c r="AI18" s="49"/>
      <c r="AJ18" s="49"/>
      <c r="AL18" s="57">
        <f aca="true" t="shared" si="11" ref="AL18:AN18">AE18+X18-S18</f>
        <v>0</v>
      </c>
      <c r="AM18" s="57">
        <f t="shared" si="11"/>
        <v>0</v>
      </c>
      <c r="AN18" s="57">
        <f t="shared" si="11"/>
        <v>0</v>
      </c>
      <c r="AO18" s="57"/>
      <c r="AP18" s="57">
        <f t="shared" si="1"/>
        <v>0</v>
      </c>
      <c r="AQ18" s="57">
        <f t="shared" si="2"/>
        <v>0</v>
      </c>
    </row>
    <row r="19" spans="1:43" s="1" customFormat="1" ht="30" customHeight="1">
      <c r="A19" s="23" t="s">
        <v>87</v>
      </c>
      <c r="B19" s="19">
        <v>87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46</v>
      </c>
      <c r="J19" s="20">
        <v>4</v>
      </c>
      <c r="K19" s="20">
        <v>3</v>
      </c>
      <c r="L19" s="20">
        <v>8</v>
      </c>
      <c r="M19" s="20">
        <v>14</v>
      </c>
      <c r="N19" s="20">
        <v>12</v>
      </c>
      <c r="O19" s="29">
        <v>6</v>
      </c>
      <c r="P19" s="29">
        <v>59</v>
      </c>
      <c r="Q19" s="29">
        <v>6</v>
      </c>
      <c r="R19" s="43">
        <v>41</v>
      </c>
      <c r="S19" s="38">
        <v>85.36919999999999</v>
      </c>
      <c r="T19" s="15">
        <v>63.199</v>
      </c>
      <c r="U19" s="15">
        <v>22.1702</v>
      </c>
      <c r="V19" s="15">
        <v>0</v>
      </c>
      <c r="W19" s="15">
        <v>0</v>
      </c>
      <c r="X19" s="15">
        <v>14.7209</v>
      </c>
      <c r="Y19" s="15">
        <v>10.9471</v>
      </c>
      <c r="Z19" s="15">
        <v>3.7737999999999996</v>
      </c>
      <c r="AA19" s="48">
        <v>1692.06</v>
      </c>
      <c r="AB19" s="45">
        <v>0</v>
      </c>
      <c r="AC19" s="45">
        <v>0</v>
      </c>
      <c r="AE19" s="49">
        <v>70.64829999999999</v>
      </c>
      <c r="AF19" s="49">
        <v>52.2519</v>
      </c>
      <c r="AG19" s="49">
        <v>18.3964</v>
      </c>
      <c r="AH19" s="49">
        <v>0</v>
      </c>
      <c r="AI19" s="49">
        <v>0</v>
      </c>
      <c r="AJ19" s="49">
        <v>0</v>
      </c>
      <c r="AL19" s="57">
        <f aca="true" t="shared" si="12" ref="AL19:AN19">AE19+X19-S19</f>
        <v>0</v>
      </c>
      <c r="AM19" s="57">
        <f t="shared" si="12"/>
        <v>0</v>
      </c>
      <c r="AN19" s="57">
        <f t="shared" si="12"/>
        <v>0</v>
      </c>
      <c r="AO19" s="57"/>
      <c r="AP19" s="57">
        <f t="shared" si="1"/>
        <v>0</v>
      </c>
      <c r="AQ19" s="57">
        <f t="shared" si="2"/>
        <v>0</v>
      </c>
    </row>
    <row r="20" spans="1:43" s="1" customFormat="1" ht="30" customHeight="1">
      <c r="A20" s="23" t="s">
        <v>96</v>
      </c>
      <c r="B20" s="19">
        <v>57</v>
      </c>
      <c r="C20" s="20"/>
      <c r="D20" s="20"/>
      <c r="E20" s="20"/>
      <c r="F20" s="20"/>
      <c r="G20" s="20"/>
      <c r="H20" s="20"/>
      <c r="I20" s="20">
        <v>33</v>
      </c>
      <c r="J20" s="20">
        <v>2</v>
      </c>
      <c r="K20" s="20">
        <v>2</v>
      </c>
      <c r="L20" s="20">
        <v>9</v>
      </c>
      <c r="M20" s="20">
        <v>10</v>
      </c>
      <c r="N20" s="20">
        <v>1</v>
      </c>
      <c r="O20" s="19">
        <v>2</v>
      </c>
      <c r="P20" s="19">
        <v>40</v>
      </c>
      <c r="Q20" s="19">
        <v>0</v>
      </c>
      <c r="R20" s="19">
        <v>22</v>
      </c>
      <c r="S20" s="38">
        <v>50.5211</v>
      </c>
      <c r="T20" s="15">
        <v>39.9392</v>
      </c>
      <c r="U20" s="15">
        <v>10.5819</v>
      </c>
      <c r="V20" s="15"/>
      <c r="W20" s="15"/>
      <c r="X20" s="15">
        <v>8.8748</v>
      </c>
      <c r="Y20" s="15">
        <v>7.0061</v>
      </c>
      <c r="Z20" s="15">
        <v>1.8687</v>
      </c>
      <c r="AA20" s="48"/>
      <c r="AB20" s="45"/>
      <c r="AC20" s="45"/>
      <c r="AE20" s="49">
        <v>41.6463</v>
      </c>
      <c r="AF20" s="49">
        <v>32.9331</v>
      </c>
      <c r="AG20" s="49">
        <v>8.7132</v>
      </c>
      <c r="AH20" s="49"/>
      <c r="AI20" s="15"/>
      <c r="AJ20" s="49"/>
      <c r="AL20" s="57">
        <f aca="true" t="shared" si="13" ref="AL20:AN20">AE20+X20-S20</f>
        <v>0</v>
      </c>
      <c r="AM20" s="57">
        <f t="shared" si="13"/>
        <v>0</v>
      </c>
      <c r="AN20" s="57">
        <f t="shared" si="13"/>
        <v>0</v>
      </c>
      <c r="AO20" s="57"/>
      <c r="AP20" s="57">
        <f t="shared" si="1"/>
        <v>0</v>
      </c>
      <c r="AQ20" s="57">
        <f t="shared" si="2"/>
        <v>0</v>
      </c>
    </row>
    <row r="21" spans="1:43" s="1" customFormat="1" ht="30" customHeight="1">
      <c r="A21" s="24" t="s">
        <v>97</v>
      </c>
      <c r="B21" s="15">
        <v>20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6</v>
      </c>
      <c r="J21" s="15">
        <v>2</v>
      </c>
      <c r="K21" s="15">
        <v>0</v>
      </c>
      <c r="L21" s="15">
        <v>2</v>
      </c>
      <c r="M21" s="15">
        <v>9</v>
      </c>
      <c r="N21" s="15">
        <v>1</v>
      </c>
      <c r="O21" s="15">
        <v>0</v>
      </c>
      <c r="P21" s="15">
        <v>13</v>
      </c>
      <c r="Q21" s="15">
        <v>0</v>
      </c>
      <c r="R21" s="15">
        <v>9</v>
      </c>
      <c r="S21" s="38">
        <v>22.9039</v>
      </c>
      <c r="T21" s="15">
        <v>16.8974</v>
      </c>
      <c r="U21" s="15">
        <v>6.0065</v>
      </c>
      <c r="V21" s="15">
        <v>0</v>
      </c>
      <c r="W21" s="15">
        <v>0</v>
      </c>
      <c r="X21" s="15">
        <v>3.8333</v>
      </c>
      <c r="Y21" s="15">
        <v>2.822</v>
      </c>
      <c r="Z21" s="15">
        <v>1.0113</v>
      </c>
      <c r="AA21" s="48">
        <v>1916.65</v>
      </c>
      <c r="AB21" s="45">
        <v>0</v>
      </c>
      <c r="AC21" s="45">
        <v>0</v>
      </c>
      <c r="AE21" s="49">
        <v>19.0706</v>
      </c>
      <c r="AF21" s="49">
        <v>14.0754</v>
      </c>
      <c r="AG21" s="49">
        <v>4.9952</v>
      </c>
      <c r="AH21" s="49">
        <v>0</v>
      </c>
      <c r="AI21" s="49">
        <v>0</v>
      </c>
      <c r="AJ21" s="49">
        <v>0</v>
      </c>
      <c r="AL21" s="57">
        <f aca="true" t="shared" si="14" ref="AL21:AN21">AE21+X21-S21</f>
        <v>0</v>
      </c>
      <c r="AM21" s="57">
        <f t="shared" si="14"/>
        <v>0</v>
      </c>
      <c r="AN21" s="57">
        <f t="shared" si="14"/>
        <v>0</v>
      </c>
      <c r="AO21" s="57"/>
      <c r="AP21" s="57">
        <f t="shared" si="1"/>
        <v>0</v>
      </c>
      <c r="AQ21" s="57">
        <f t="shared" si="2"/>
        <v>0</v>
      </c>
    </row>
    <row r="22" spans="1:43" s="1" customFormat="1" ht="30" customHeight="1">
      <c r="A22" s="14" t="s">
        <v>88</v>
      </c>
      <c r="B22" s="19">
        <v>72</v>
      </c>
      <c r="C22" s="20">
        <v>4</v>
      </c>
      <c r="D22" s="20"/>
      <c r="E22" s="20"/>
      <c r="F22" s="20"/>
      <c r="G22" s="20"/>
      <c r="H22" s="20"/>
      <c r="I22" s="20">
        <v>49</v>
      </c>
      <c r="J22" s="20">
        <v>2</v>
      </c>
      <c r="K22" s="20">
        <v>1</v>
      </c>
      <c r="L22" s="20">
        <v>4</v>
      </c>
      <c r="M22" s="20">
        <v>8</v>
      </c>
      <c r="N22" s="20">
        <v>4</v>
      </c>
      <c r="O22" s="19">
        <v>5</v>
      </c>
      <c r="P22" s="19">
        <v>45</v>
      </c>
      <c r="Q22" s="19"/>
      <c r="R22" s="19">
        <v>40</v>
      </c>
      <c r="S22" s="38">
        <v>59.1108</v>
      </c>
      <c r="T22" s="15">
        <v>46.4856</v>
      </c>
      <c r="U22" s="15">
        <v>12.6252</v>
      </c>
      <c r="V22" s="15"/>
      <c r="W22" s="15"/>
      <c r="X22" s="15">
        <v>10.3656</v>
      </c>
      <c r="Y22" s="15">
        <v>8.1736</v>
      </c>
      <c r="Z22" s="15">
        <v>2.192</v>
      </c>
      <c r="AA22" s="48"/>
      <c r="AB22" s="45"/>
      <c r="AC22" s="45"/>
      <c r="AE22" s="49">
        <v>48.7452</v>
      </c>
      <c r="AF22" s="49">
        <v>38.312</v>
      </c>
      <c r="AG22" s="49">
        <v>10.4332</v>
      </c>
      <c r="AH22" s="49"/>
      <c r="AI22" s="49"/>
      <c r="AJ22" s="49"/>
      <c r="AL22" s="57">
        <f aca="true" t="shared" si="15" ref="AL22:AN22">AE22+X22-S22</f>
        <v>0</v>
      </c>
      <c r="AM22" s="57">
        <f t="shared" si="15"/>
        <v>0</v>
      </c>
      <c r="AN22" s="57">
        <f t="shared" si="15"/>
        <v>0</v>
      </c>
      <c r="AO22" s="57"/>
      <c r="AP22" s="57">
        <f t="shared" si="1"/>
        <v>0</v>
      </c>
      <c r="AQ22" s="57">
        <f t="shared" si="2"/>
        <v>0</v>
      </c>
    </row>
    <row r="23" spans="1:43" s="1" customFormat="1" ht="30" customHeight="1">
      <c r="A23" s="14" t="s">
        <v>89</v>
      </c>
      <c r="B23" s="19">
        <v>3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1</v>
      </c>
      <c r="I23" s="20">
        <v>1</v>
      </c>
      <c r="J23" s="20">
        <v>1</v>
      </c>
      <c r="K23" s="20">
        <v>0</v>
      </c>
      <c r="L23" s="20">
        <v>0</v>
      </c>
      <c r="M23" s="20">
        <v>0</v>
      </c>
      <c r="N23" s="20">
        <v>0</v>
      </c>
      <c r="O23" s="15">
        <v>0</v>
      </c>
      <c r="P23" s="15">
        <v>3</v>
      </c>
      <c r="Q23" s="15">
        <v>0</v>
      </c>
      <c r="R23" s="15">
        <v>2</v>
      </c>
      <c r="S23" s="38">
        <v>3.2246</v>
      </c>
      <c r="T23" s="15">
        <v>2.1763</v>
      </c>
      <c r="U23" s="15">
        <v>1.0483</v>
      </c>
      <c r="V23" s="15"/>
      <c r="W23" s="15"/>
      <c r="X23" s="15">
        <v>0.5392</v>
      </c>
      <c r="Y23" s="15">
        <v>0.3649</v>
      </c>
      <c r="Z23" s="15">
        <v>0.1743</v>
      </c>
      <c r="AA23" s="48"/>
      <c r="AB23" s="45"/>
      <c r="AC23" s="45"/>
      <c r="AE23" s="49">
        <v>2.6854</v>
      </c>
      <c r="AF23" s="49">
        <v>1.8114</v>
      </c>
      <c r="AG23" s="49">
        <v>0.874</v>
      </c>
      <c r="AH23" s="49"/>
      <c r="AI23" s="49"/>
      <c r="AJ23" s="49"/>
      <c r="AL23" s="57">
        <f aca="true" t="shared" si="16" ref="AL23:AN23">AE23+X23-S23</f>
        <v>0</v>
      </c>
      <c r="AM23" s="57">
        <f t="shared" si="16"/>
        <v>0</v>
      </c>
      <c r="AN23" s="57">
        <f t="shared" si="16"/>
        <v>0</v>
      </c>
      <c r="AO23" s="57"/>
      <c r="AP23" s="57">
        <f t="shared" si="1"/>
        <v>0</v>
      </c>
      <c r="AQ23" s="57">
        <f t="shared" si="2"/>
        <v>0</v>
      </c>
    </row>
    <row r="24" spans="1:43" s="1" customFormat="1" ht="30" customHeight="1">
      <c r="A24" s="14" t="s">
        <v>99</v>
      </c>
      <c r="B24" s="25">
        <v>8</v>
      </c>
      <c r="C24" s="25"/>
      <c r="D24" s="25"/>
      <c r="E24" s="25"/>
      <c r="F24" s="25">
        <v>3</v>
      </c>
      <c r="G24" s="25">
        <v>4</v>
      </c>
      <c r="H24" s="19">
        <v>1</v>
      </c>
      <c r="I24" s="19"/>
      <c r="J24" s="19"/>
      <c r="K24" s="19"/>
      <c r="L24" s="19"/>
      <c r="M24" s="19"/>
      <c r="N24" s="19"/>
      <c r="O24" s="19">
        <v>1</v>
      </c>
      <c r="P24" s="19">
        <v>0</v>
      </c>
      <c r="Q24" s="19">
        <v>0</v>
      </c>
      <c r="R24" s="19">
        <v>7</v>
      </c>
      <c r="S24" s="44">
        <v>11.0121</v>
      </c>
      <c r="T24" s="45">
        <v>8.0808</v>
      </c>
      <c r="U24" s="45">
        <v>2.9313</v>
      </c>
      <c r="V24" s="45"/>
      <c r="W24" s="45"/>
      <c r="X24" s="45">
        <v>1.8567</v>
      </c>
      <c r="Y24" s="45">
        <v>1.3624</v>
      </c>
      <c r="Z24" s="45">
        <v>0.4943</v>
      </c>
      <c r="AA24" s="48"/>
      <c r="AB24" s="45"/>
      <c r="AC24" s="45"/>
      <c r="AE24" s="49">
        <v>9.1554</v>
      </c>
      <c r="AF24" s="49">
        <v>6.7184</v>
      </c>
      <c r="AG24" s="49">
        <v>2.437</v>
      </c>
      <c r="AH24" s="49"/>
      <c r="AI24" s="49"/>
      <c r="AJ24" s="49"/>
      <c r="AL24" s="57">
        <f aca="true" t="shared" si="17" ref="AL24:AN24">AE24+X24-S24</f>
        <v>0</v>
      </c>
      <c r="AM24" s="57">
        <f t="shared" si="17"/>
        <v>0</v>
      </c>
      <c r="AN24" s="57">
        <f t="shared" si="17"/>
        <v>0</v>
      </c>
      <c r="AO24" s="57"/>
      <c r="AP24" s="57">
        <f t="shared" si="1"/>
        <v>0</v>
      </c>
      <c r="AQ24" s="57">
        <f t="shared" si="2"/>
        <v>0</v>
      </c>
    </row>
    <row r="25" spans="1:43" ht="30" customHeight="1">
      <c r="A25" s="10" t="s">
        <v>90</v>
      </c>
      <c r="B25" s="26">
        <f>SUM(B9:B24)</f>
        <v>832</v>
      </c>
      <c r="C25" s="26">
        <f aca="true" t="shared" si="18" ref="C25:AC25">SUM(C9:C24)</f>
        <v>22</v>
      </c>
      <c r="D25" s="26">
        <f t="shared" si="18"/>
        <v>1</v>
      </c>
      <c r="E25" s="26">
        <f t="shared" si="18"/>
        <v>2</v>
      </c>
      <c r="F25" s="26">
        <f t="shared" si="18"/>
        <v>3</v>
      </c>
      <c r="G25" s="26">
        <f t="shared" si="18"/>
        <v>6</v>
      </c>
      <c r="H25" s="26">
        <f t="shared" si="18"/>
        <v>3</v>
      </c>
      <c r="I25" s="26">
        <f t="shared" si="18"/>
        <v>482</v>
      </c>
      <c r="J25" s="26">
        <f t="shared" si="18"/>
        <v>42</v>
      </c>
      <c r="K25" s="26">
        <f t="shared" si="18"/>
        <v>22</v>
      </c>
      <c r="L25" s="26">
        <f t="shared" si="18"/>
        <v>72</v>
      </c>
      <c r="M25" s="26">
        <f t="shared" si="18"/>
        <v>137</v>
      </c>
      <c r="N25" s="26">
        <f t="shared" si="18"/>
        <v>40</v>
      </c>
      <c r="O25" s="26">
        <f t="shared" si="18"/>
        <v>39</v>
      </c>
      <c r="P25" s="26">
        <f t="shared" si="18"/>
        <v>589</v>
      </c>
      <c r="Q25" s="26">
        <f t="shared" si="18"/>
        <v>8</v>
      </c>
      <c r="R25" s="26">
        <f t="shared" si="18"/>
        <v>376</v>
      </c>
      <c r="S25" s="26">
        <f t="shared" si="18"/>
        <v>746.3568000000001</v>
      </c>
      <c r="T25" s="26">
        <f t="shared" si="18"/>
        <v>575.3118999999998</v>
      </c>
      <c r="U25" s="26">
        <f t="shared" si="18"/>
        <v>171.04489999999998</v>
      </c>
      <c r="V25" s="26">
        <f t="shared" si="18"/>
        <v>0</v>
      </c>
      <c r="W25" s="26">
        <f t="shared" si="18"/>
        <v>0</v>
      </c>
      <c r="X25" s="26">
        <f t="shared" si="18"/>
        <v>129.32629999999997</v>
      </c>
      <c r="Y25" s="26">
        <f t="shared" si="18"/>
        <v>100.0066</v>
      </c>
      <c r="Z25" s="26">
        <f t="shared" si="18"/>
        <v>29.319699999999994</v>
      </c>
      <c r="AA25" s="26">
        <f>X25/B25*10000</f>
        <v>1554.402644230769</v>
      </c>
      <c r="AB25" s="26">
        <f t="shared" si="18"/>
        <v>0</v>
      </c>
      <c r="AC25" s="26">
        <f t="shared" si="18"/>
        <v>0</v>
      </c>
      <c r="AD25" s="4"/>
      <c r="AE25" s="52">
        <v>617.0305</v>
      </c>
      <c r="AF25" s="52">
        <v>475.30529999999993</v>
      </c>
      <c r="AG25" s="52">
        <v>141.7252</v>
      </c>
      <c r="AH25" s="52">
        <v>0</v>
      </c>
      <c r="AI25" s="52">
        <v>0</v>
      </c>
      <c r="AJ25" s="52">
        <v>0</v>
      </c>
      <c r="AK25" s="4"/>
      <c r="AL25" s="57">
        <f>AE25+X25-S25</f>
        <v>0</v>
      </c>
      <c r="AM25" s="57">
        <f aca="true" t="shared" si="19" ref="AM25:AQ25">SUM(AM9:AM24)</f>
        <v>0</v>
      </c>
      <c r="AN25" s="57">
        <f t="shared" si="19"/>
        <v>0</v>
      </c>
      <c r="AO25" s="57">
        <f t="shared" si="19"/>
        <v>0</v>
      </c>
      <c r="AP25" s="57">
        <f t="shared" si="19"/>
        <v>0</v>
      </c>
      <c r="AQ25" s="57">
        <f t="shared" si="19"/>
        <v>0</v>
      </c>
    </row>
    <row r="26" spans="1:27" ht="36.75" customHeight="1">
      <c r="A26" s="27" t="s">
        <v>54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8" ht="14.25">
      <c r="D28" s="28"/>
    </row>
  </sheetData>
  <sheetProtection/>
  <mergeCells count="45">
    <mergeCell ref="A1:AA1"/>
    <mergeCell ref="A2:AA2"/>
    <mergeCell ref="B3:R3"/>
    <mergeCell ref="S3:AA3"/>
    <mergeCell ref="C4:H4"/>
    <mergeCell ref="I4:N4"/>
    <mergeCell ref="O4:R4"/>
    <mergeCell ref="S4:W4"/>
    <mergeCell ref="X4:Z4"/>
    <mergeCell ref="AE4:AI4"/>
    <mergeCell ref="AL4:AP4"/>
    <mergeCell ref="C5:E5"/>
    <mergeCell ref="F5:H5"/>
    <mergeCell ref="I5:K5"/>
    <mergeCell ref="L5:N5"/>
    <mergeCell ref="A26:AA26"/>
    <mergeCell ref="A3:A7"/>
    <mergeCell ref="B4:B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4:AA6"/>
    <mergeCell ref="AB3:AB6"/>
    <mergeCell ref="AC3:AC6"/>
    <mergeCell ref="AE5:AE6"/>
    <mergeCell ref="AF5:AF6"/>
    <mergeCell ref="AG5:AG6"/>
    <mergeCell ref="AH5:AH6"/>
    <mergeCell ref="AI5:AI6"/>
    <mergeCell ref="AJ3:AJ6"/>
    <mergeCell ref="AL5:AL6"/>
    <mergeCell ref="AM5:AM6"/>
    <mergeCell ref="AN5:AN6"/>
    <mergeCell ref="AO5:AO6"/>
    <mergeCell ref="AP5:AP6"/>
    <mergeCell ref="AQ3:AQ6"/>
  </mergeCells>
  <printOptions horizontalCentered="1" verticalCentered="1"/>
  <pageMargins left="0" right="0" top="0.40902777777777777" bottom="0.40902777777777777" header="0.5118055555555555" footer="0.5118055555555555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2020-03-04T01:14:06Z</cp:lastPrinted>
  <dcterms:created xsi:type="dcterms:W3CDTF">2019-10-09T00:01:12Z</dcterms:created>
  <dcterms:modified xsi:type="dcterms:W3CDTF">2022-07-11T01:58:09Z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531A3567AFE84BB0A067FB22CF2004E1</vt:lpwstr>
  </property>
</Properties>
</file>