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城市报表" sheetId="1" r:id="rId1"/>
    <sheet name="农村报表" sheetId="2" r:id="rId2"/>
    <sheet name="特困人员" sheetId="3" r:id="rId3"/>
    <sheet name="城市报表 (乡镇)" sheetId="4" r:id="rId4"/>
    <sheet name="农村报表 (乡镇)" sheetId="5" r:id="rId5"/>
    <sheet name="特困人员 (乡镇)" sheetId="6" r:id="rId6"/>
  </sheets>
  <definedNames/>
  <calcPr fullCalcOnLoad="1"/>
</workbook>
</file>

<file path=xl/sharedStrings.xml><?xml version="1.0" encoding="utf-8"?>
<sst xmlns="http://schemas.openxmlformats.org/spreadsheetml/2006/main" count="580" uniqueCount="101">
  <si>
    <t>附件1：</t>
  </si>
  <si>
    <t>城市居民最低生活保障统计表</t>
  </si>
  <si>
    <t>( 2021年12月 ）</t>
  </si>
  <si>
    <t>填报单位:（盖章）</t>
  </si>
  <si>
    <t>签批人:</t>
  </si>
  <si>
    <t xml:space="preserve"> 救助部门审核人：</t>
  </si>
  <si>
    <t>计财部门审核人：</t>
  </si>
  <si>
    <t>填表人:</t>
  </si>
  <si>
    <t>填表日期:2021年12月31日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</si>
  <si>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</si>
  <si>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</si>
  <si>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</si>
  <si>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</si>
  <si>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</si>
  <si>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</si>
  <si>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</si>
  <si>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r>
      <t>1-</t>
    </r>
    <r>
      <rPr>
        <sz val="10"/>
        <rFont val="宋体"/>
        <family val="0"/>
      </rPr>
      <t>当月资金总支出</t>
    </r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</si>
  <si>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</si>
  <si>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</si>
  <si>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</si>
  <si>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</si>
  <si>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</si>
  <si>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</si>
  <si>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</si>
  <si>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</si>
  <si>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</si>
  <si>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</si>
  <si>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</si>
  <si>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</si>
  <si>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</si>
  <si>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</si>
  <si>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</si>
  <si>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</si>
  <si>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</si>
  <si>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</si>
  <si>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</si>
  <si>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</si>
  <si>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</si>
  <si>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</si>
  <si>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</si>
  <si>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</si>
  <si>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</si>
  <si>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</si>
  <si>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</si>
  <si>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尤溪县</t>
  </si>
  <si>
    <r>
      <t>说明：1、</t>
    </r>
    <r>
      <rPr>
        <b/>
        <sz val="11"/>
        <rFont val="宋体"/>
        <family val="0"/>
      </rPr>
      <t>低保人员分类</t>
    </r>
    <r>
      <rPr>
        <sz val="11"/>
        <rFont val="宋体"/>
        <family val="0"/>
      </rPr>
      <t>：做好与财务部门年度数据的有效衔接；2、</t>
    </r>
    <r>
      <rPr>
        <b/>
        <sz val="11"/>
        <rFont val="宋体"/>
        <family val="0"/>
      </rPr>
      <t>劳动能力情况</t>
    </r>
    <r>
      <rPr>
        <sz val="11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1"/>
        <rFont val="宋体"/>
        <family val="0"/>
      </rPr>
      <t>致贫原因</t>
    </r>
    <r>
      <rPr>
        <sz val="11"/>
        <rFont val="宋体"/>
        <family val="0"/>
      </rPr>
      <t>：具体分疾病、灾害、残疾、缺乏劳动力、其他，可多因素致贫；4、</t>
    </r>
    <r>
      <rPr>
        <b/>
        <sz val="11"/>
        <rFont val="宋体"/>
        <family val="0"/>
      </rPr>
      <t>动态管理</t>
    </r>
    <r>
      <rPr>
        <sz val="11"/>
        <rFont val="宋体"/>
        <family val="0"/>
      </rPr>
      <t>：统计每月新增、退出人次；5、</t>
    </r>
    <r>
      <rPr>
        <b/>
        <sz val="11"/>
        <rFont val="宋体"/>
        <family val="0"/>
      </rPr>
      <t>统计逻辑</t>
    </r>
    <r>
      <rPr>
        <sz val="11"/>
        <rFont val="宋体"/>
        <family val="0"/>
      </rPr>
      <t>：序号2=9+10+11+12、序号2≤13+14+15+16+17、序号21=22+23+24+25、序号26=27+28+29+30；6、各设区市民政局务必做好数据汇总审核，并于</t>
    </r>
    <r>
      <rPr>
        <b/>
        <sz val="11"/>
        <rFont val="宋体"/>
        <family val="0"/>
      </rPr>
      <t>每月15日</t>
    </r>
    <r>
      <rPr>
        <sz val="11"/>
        <rFont val="宋体"/>
        <family val="0"/>
      </rPr>
      <t>前盖章报送省厅。</t>
    </r>
  </si>
  <si>
    <t>附件2：</t>
  </si>
  <si>
    <t>农村居民最低生活保障统计表</t>
  </si>
  <si>
    <t xml:space="preserve"> </t>
  </si>
  <si>
    <t xml:space="preserve">计财部门审核人： </t>
  </si>
  <si>
    <t>低保中列为扶贫开发对象</t>
  </si>
  <si>
    <t>1-当月资金总支出</t>
  </si>
  <si>
    <t>户数</t>
  </si>
  <si>
    <t>人数</t>
  </si>
  <si>
    <r>
      <t>说明：</t>
    </r>
    <r>
      <rPr>
        <sz val="11"/>
        <rFont val="宋体"/>
        <family val="0"/>
      </rPr>
      <t>1、</t>
    </r>
    <r>
      <rPr>
        <b/>
        <sz val="11"/>
        <rFont val="宋体"/>
        <family val="0"/>
      </rPr>
      <t>低保人员分类</t>
    </r>
    <r>
      <rPr>
        <sz val="11"/>
        <rFont val="宋体"/>
        <family val="0"/>
      </rPr>
      <t>：做好与财务部门年度数据的有效衔接；2、</t>
    </r>
    <r>
      <rPr>
        <b/>
        <sz val="11"/>
        <rFont val="宋体"/>
        <family val="0"/>
      </rPr>
      <t>劳动能力情况</t>
    </r>
    <r>
      <rPr>
        <sz val="11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1"/>
        <rFont val="宋体"/>
        <family val="0"/>
      </rPr>
      <t>致贫原因</t>
    </r>
    <r>
      <rPr>
        <sz val="11"/>
        <rFont val="宋体"/>
        <family val="0"/>
      </rPr>
      <t>：具体分疾病、灾害、残疾、缺乏劳动力、其他，可多因素致贫；4、</t>
    </r>
    <r>
      <rPr>
        <b/>
        <sz val="11"/>
        <rFont val="宋体"/>
        <family val="0"/>
      </rPr>
      <t>动态管理</t>
    </r>
    <r>
      <rPr>
        <sz val="11"/>
        <rFont val="宋体"/>
        <family val="0"/>
      </rPr>
      <t>：统计每月新增、退出人次；5、</t>
    </r>
    <r>
      <rPr>
        <b/>
        <sz val="11"/>
        <rFont val="宋体"/>
        <family val="0"/>
      </rPr>
      <t>统计逻辑</t>
    </r>
    <r>
      <rPr>
        <sz val="11"/>
        <rFont val="宋体"/>
        <family val="0"/>
      </rPr>
      <t>：序号2=9+10+11+12、序号2≤13+14+15+16+17、序号21=22+23+24+25、序号26=27+28+29+30；6、各设区市民政局务必做好数据汇总审核，并于</t>
    </r>
    <r>
      <rPr>
        <b/>
        <sz val="11"/>
        <rFont val="宋体"/>
        <family val="0"/>
      </rPr>
      <t>每月15日</t>
    </r>
    <r>
      <rPr>
        <sz val="11"/>
        <rFont val="宋体"/>
        <family val="0"/>
      </rPr>
      <t>前盖章报送省厅。</t>
    </r>
  </si>
  <si>
    <t xml:space="preserve">备注：收回城关镇苏正斯1户1人9月-10月低保金1280元，收回管前镇郑书桔1户1人9月-11月低保金1920元，合计在总支出中其他补贴里-3200元。                               
</t>
  </si>
  <si>
    <t>特困人员救助供养情况统计表</t>
  </si>
  <si>
    <t>(2021年12月）</t>
  </si>
  <si>
    <t>市、县（区）名称</t>
  </si>
  <si>
    <t>救助供养对象</t>
  </si>
  <si>
    <t>救助供养资金</t>
  </si>
  <si>
    <t>物价补贴</t>
  </si>
  <si>
    <t>物价补贴（累计）</t>
  </si>
  <si>
    <t>总数</t>
  </si>
  <si>
    <t>城市对象</t>
  </si>
  <si>
    <t>农村对象</t>
  </si>
  <si>
    <t>对象类型</t>
  </si>
  <si>
    <t>当年总支出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</si>
  <si>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</si>
  <si>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</si>
  <si>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</si>
  <si>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</si>
  <si>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基本生活支出</t>
  </si>
  <si>
    <t>护理费用支出</t>
  </si>
  <si>
    <t>其他支出（丧葬费）</t>
  </si>
  <si>
    <t>提标补发</t>
  </si>
  <si>
    <t>全自理</t>
  </si>
  <si>
    <t>半护理</t>
  </si>
  <si>
    <t>全护理</t>
  </si>
  <si>
    <t>备注：</t>
  </si>
  <si>
    <r>
      <t>签批人:</t>
    </r>
    <r>
      <rPr>
        <sz val="12"/>
        <rFont val="宋体"/>
        <family val="0"/>
      </rPr>
      <t xml:space="preserve"> </t>
    </r>
  </si>
  <si>
    <r>
      <t xml:space="preserve"> 救助部门审核人：</t>
    </r>
    <r>
      <rPr>
        <sz val="12"/>
        <rFont val="宋体"/>
        <family val="0"/>
      </rPr>
      <t xml:space="preserve"> </t>
    </r>
  </si>
  <si>
    <t>城关镇</t>
  </si>
  <si>
    <t>梅仙镇</t>
  </si>
  <si>
    <t>联合镇</t>
  </si>
  <si>
    <t>西滨镇</t>
  </si>
  <si>
    <t>台溪乡</t>
  </si>
  <si>
    <t>新阳镇</t>
  </si>
  <si>
    <t>西城镇</t>
  </si>
  <si>
    <t>尤溪口镇</t>
  </si>
  <si>
    <t>合计</t>
  </si>
  <si>
    <t>洋中镇</t>
  </si>
  <si>
    <t>汤川乡</t>
  </si>
  <si>
    <t>溪尾乡</t>
  </si>
  <si>
    <t>中仙乡</t>
  </si>
  <si>
    <t>坂面镇</t>
  </si>
  <si>
    <t>管前镇</t>
  </si>
  <si>
    <t>八字桥乡</t>
  </si>
  <si>
    <t>备注：收回城关镇苏正斯1户1人9月-10月低保金1280元，收回管前镇郑书桔1户1人9月-11月低保金1920元，合计在总支出中其他补贴里-3200元。</t>
  </si>
  <si>
    <t>其他支出</t>
  </si>
  <si>
    <t>福利院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</si>
</sst>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_);[Red]\(0\)"/>
  </numFmts>
  <fonts count="69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name val="黑体"/>
      <family val="0"/>
    </font>
    <font>
      <sz val="18"/>
      <name val="宋体"/>
      <family val="0"/>
    </font>
    <font>
      <b/>
      <sz val="9"/>
      <name val="宋体"/>
      <family val="0"/>
    </font>
    <font>
      <sz val="14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b/>
      <sz val="11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9"/>
      <name val="黑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sz val="10"/>
      <name val="Helv"/>
      <family val="2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4"/>
      <name val="Calibri"/>
      <family val="0"/>
    </font>
    <font>
      <sz val="12"/>
      <name val="Calibri Light"/>
      <family val="0"/>
    </font>
    <font>
      <sz val="10"/>
      <name val="Calibri Light"/>
      <family val="0"/>
    </font>
    <font>
      <sz val="9"/>
      <name val="Calibri Light"/>
      <family val="0"/>
    </font>
    <font>
      <sz val="10"/>
      <color rgb="FFFF0000"/>
      <name val="仿宋_GB2312"/>
      <family val="3"/>
    </font>
    <font>
      <sz val="10"/>
      <color rgb="FFFF0000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2" applyNumberFormat="0" applyFont="0" applyAlignment="0" applyProtection="0"/>
    <xf numFmtId="0" fontId="44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9" borderId="0" applyNumberFormat="0" applyBorder="0" applyAlignment="0" applyProtection="0"/>
    <xf numFmtId="0" fontId="48" fillId="0" borderId="4" applyNumberFormat="0" applyFill="0" applyAlignment="0" applyProtection="0"/>
    <xf numFmtId="0" fontId="44" fillId="10" borderId="0" applyNumberFormat="0" applyBorder="0" applyAlignment="0" applyProtection="0"/>
    <xf numFmtId="0" fontId="54" fillId="11" borderId="5" applyNumberFormat="0" applyAlignment="0" applyProtection="0"/>
    <xf numFmtId="0" fontId="22" fillId="0" borderId="0">
      <alignment/>
      <protection/>
    </xf>
    <xf numFmtId="0" fontId="55" fillId="11" borderId="1" applyNumberFormat="0" applyAlignment="0" applyProtection="0"/>
    <xf numFmtId="0" fontId="56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</cellStyleXfs>
  <cellXfs count="16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0" xfId="39" applyFont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4" fillId="0" borderId="9" xfId="65" applyFont="1" applyBorder="1" applyAlignment="1">
      <alignment horizontal="center" vertical="center" wrapText="1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4" fillId="0" borderId="11" xfId="65" applyFont="1" applyBorder="1" applyAlignment="1">
      <alignment horizontal="center" vertical="center" wrapText="1"/>
      <protection/>
    </xf>
    <xf numFmtId="0" fontId="1" fillId="0" borderId="9" xfId="65" applyFont="1" applyBorder="1" applyAlignment="1">
      <alignment horizontal="center" vertical="center" wrapText="1"/>
      <protection/>
    </xf>
    <xf numFmtId="0" fontId="4" fillId="0" borderId="12" xfId="65" applyFont="1" applyBorder="1" applyAlignment="1">
      <alignment horizontal="center" vertical="center" wrapText="1"/>
      <protection/>
    </xf>
    <xf numFmtId="0" fontId="1" fillId="0" borderId="12" xfId="66" applyFont="1" applyBorder="1" applyAlignment="1">
      <alignment horizontal="center" vertical="center" wrapText="1"/>
      <protection/>
    </xf>
    <xf numFmtId="176" fontId="1" fillId="0" borderId="12" xfId="66" applyNumberFormat="1" applyFont="1" applyBorder="1" applyAlignment="1">
      <alignment horizontal="center" vertical="center" wrapText="1"/>
      <protection/>
    </xf>
    <xf numFmtId="0" fontId="61" fillId="0" borderId="9" xfId="65" applyFont="1" applyBorder="1" applyAlignment="1">
      <alignment horizontal="center" vertical="center" wrapText="1"/>
      <protection/>
    </xf>
    <xf numFmtId="0" fontId="62" fillId="0" borderId="9" xfId="66" applyNumberFormat="1" applyFont="1" applyFill="1" applyBorder="1" applyAlignment="1">
      <alignment horizontal="center" vertical="center" wrapText="1"/>
      <protection/>
    </xf>
    <xf numFmtId="49" fontId="62" fillId="0" borderId="9" xfId="66" applyNumberFormat="1" applyFont="1" applyFill="1" applyBorder="1" applyAlignment="1">
      <alignment horizontal="center" vertical="center" wrapText="1"/>
      <protection/>
    </xf>
    <xf numFmtId="0" fontId="62" fillId="0" borderId="9" xfId="66" applyFont="1" applyFill="1" applyBorder="1" applyAlignment="1">
      <alignment horizontal="center" vertical="center" wrapText="1"/>
      <protection/>
    </xf>
    <xf numFmtId="176" fontId="62" fillId="0" borderId="9" xfId="66" applyNumberFormat="1" applyFont="1" applyFill="1" applyBorder="1" applyAlignment="1">
      <alignment horizontal="center" vertical="center" wrapText="1"/>
      <protection/>
    </xf>
    <xf numFmtId="0" fontId="61" fillId="0" borderId="9" xfId="39" applyFont="1" applyBorder="1" applyAlignment="1">
      <alignment horizontal="center" vertical="center"/>
      <protection/>
    </xf>
    <xf numFmtId="0" fontId="62" fillId="0" borderId="9" xfId="39" applyFont="1" applyFill="1" applyBorder="1" applyAlignment="1">
      <alignment horizontal="center" vertical="center" wrapText="1"/>
      <protection/>
    </xf>
    <xf numFmtId="0" fontId="61" fillId="0" borderId="9" xfId="65" applyFont="1" applyFill="1" applyBorder="1" applyAlignment="1">
      <alignment horizontal="center" vertical="center" wrapText="1"/>
      <protection/>
    </xf>
    <xf numFmtId="176" fontId="62" fillId="0" borderId="9" xfId="66" applyNumberFormat="1" applyFont="1" applyFill="1" applyBorder="1" applyAlignment="1">
      <alignment horizontal="center" vertical="center" wrapText="1"/>
      <protection/>
    </xf>
    <xf numFmtId="0" fontId="62" fillId="0" borderId="9" xfId="66" applyFont="1" applyFill="1" applyBorder="1" applyAlignment="1">
      <alignment horizontal="center" vertical="center" wrapText="1"/>
      <protection/>
    </xf>
    <xf numFmtId="0" fontId="61" fillId="0" borderId="9" xfId="0" applyFont="1" applyFill="1" applyBorder="1" applyAlignment="1">
      <alignment horizontal="center" vertical="center" wrapText="1"/>
    </xf>
    <xf numFmtId="0" fontId="5" fillId="0" borderId="9" xfId="66" applyFont="1" applyBorder="1" applyAlignment="1">
      <alignment horizontal="center" vertical="center" wrapText="1"/>
      <protection/>
    </xf>
    <xf numFmtId="0" fontId="6" fillId="0" borderId="0" xfId="65" applyFont="1" applyBorder="1" applyAlignment="1">
      <alignment horizontal="left" vertical="center" wrapText="1"/>
      <protection/>
    </xf>
    <xf numFmtId="176" fontId="0" fillId="0" borderId="0" xfId="0" applyNumberFormat="1" applyFill="1" applyAlignment="1">
      <alignment/>
    </xf>
    <xf numFmtId="49" fontId="62" fillId="33" borderId="9" xfId="66" applyNumberFormat="1" applyFont="1" applyFill="1" applyBorder="1" applyAlignment="1">
      <alignment horizontal="center" vertical="center" wrapText="1"/>
      <protection/>
    </xf>
    <xf numFmtId="0" fontId="62" fillId="33" borderId="9" xfId="66" applyNumberFormat="1" applyFont="1" applyFill="1" applyBorder="1" applyAlignment="1">
      <alignment horizontal="center" vertical="center" wrapText="1"/>
      <protection/>
    </xf>
    <xf numFmtId="0" fontId="62" fillId="34" borderId="9" xfId="66" applyNumberFormat="1" applyFont="1" applyFill="1" applyBorder="1" applyAlignment="1">
      <alignment horizontal="center" vertical="center" wrapText="1"/>
      <protection/>
    </xf>
    <xf numFmtId="176" fontId="62" fillId="33" borderId="9" xfId="66" applyNumberFormat="1" applyFont="1" applyFill="1" applyBorder="1" applyAlignment="1">
      <alignment horizontal="center" vertical="center" wrapText="1"/>
      <protection/>
    </xf>
    <xf numFmtId="0" fontId="62" fillId="33" borderId="9" xfId="66" applyFont="1" applyFill="1" applyBorder="1" applyAlignment="1">
      <alignment horizontal="center" vertical="center" wrapText="1"/>
      <protection/>
    </xf>
    <xf numFmtId="0" fontId="62" fillId="33" borderId="9" xfId="39" applyFont="1" applyFill="1" applyBorder="1" applyAlignment="1">
      <alignment horizontal="center" vertical="center" wrapText="1"/>
      <protection/>
    </xf>
    <xf numFmtId="176" fontId="62" fillId="34" borderId="9" xfId="66" applyNumberFormat="1" applyFont="1" applyFill="1" applyBorder="1" applyAlignment="1">
      <alignment horizontal="center" vertical="center" wrapText="1"/>
      <protection/>
    </xf>
    <xf numFmtId="0" fontId="62" fillId="33" borderId="9" xfId="0" applyFont="1" applyFill="1" applyBorder="1" applyAlignment="1">
      <alignment horizontal="center" vertical="center" wrapText="1"/>
    </xf>
    <xf numFmtId="0" fontId="4" fillId="0" borderId="13" xfId="65" applyFont="1" applyBorder="1" applyAlignment="1">
      <alignment horizontal="center" vertical="center" wrapText="1"/>
      <protection/>
    </xf>
    <xf numFmtId="177" fontId="4" fillId="0" borderId="9" xfId="65" applyNumberFormat="1" applyFont="1" applyBorder="1" applyAlignment="1">
      <alignment horizontal="center" vertical="center" wrapText="1"/>
      <protection/>
    </xf>
    <xf numFmtId="177" fontId="4" fillId="0" borderId="10" xfId="65" applyNumberFormat="1" applyFont="1" applyBorder="1" applyAlignment="1">
      <alignment horizontal="center" vertical="center" wrapText="1"/>
      <protection/>
    </xf>
    <xf numFmtId="177" fontId="4" fillId="0" borderId="11" xfId="65" applyNumberFormat="1" applyFont="1" applyBorder="1" applyAlignment="1">
      <alignment horizontal="center" vertical="center" wrapText="1"/>
      <protection/>
    </xf>
    <xf numFmtId="177" fontId="4" fillId="0" borderId="13" xfId="65" applyNumberFormat="1" applyFont="1" applyBorder="1" applyAlignment="1">
      <alignment horizontal="center" vertical="center" wrapText="1"/>
      <protection/>
    </xf>
    <xf numFmtId="177" fontId="7" fillId="0" borderId="9" xfId="65" applyNumberFormat="1" applyFont="1" applyBorder="1" applyAlignment="1">
      <alignment horizontal="center" vertical="center" wrapText="1"/>
      <protection/>
    </xf>
    <xf numFmtId="177" fontId="1" fillId="0" borderId="9" xfId="65" applyNumberFormat="1" applyFont="1" applyBorder="1" applyAlignment="1">
      <alignment horizontal="center" vertical="center" wrapText="1"/>
      <protection/>
    </xf>
    <xf numFmtId="0" fontId="63" fillId="34" borderId="9" xfId="66" applyNumberFormat="1" applyFont="1" applyFill="1" applyBorder="1" applyAlignment="1">
      <alignment horizontal="center" vertical="center" wrapText="1"/>
      <protection/>
    </xf>
    <xf numFmtId="0" fontId="9" fillId="0" borderId="9" xfId="66" applyNumberFormat="1" applyFont="1" applyFill="1" applyBorder="1" applyAlignment="1">
      <alignment horizontal="center" vertical="center" wrapText="1"/>
      <protection/>
    </xf>
    <xf numFmtId="0" fontId="62" fillId="34" borderId="9" xfId="66" applyFont="1" applyFill="1" applyBorder="1" applyAlignment="1">
      <alignment horizontal="center" vertical="center" wrapText="1"/>
      <protection/>
    </xf>
    <xf numFmtId="0" fontId="62" fillId="0" borderId="9" xfId="39" applyNumberFormat="1" applyFont="1" applyFill="1" applyBorder="1" applyAlignment="1">
      <alignment horizontal="center" vertical="center" wrapText="1"/>
      <protection/>
    </xf>
    <xf numFmtId="0" fontId="62" fillId="0" borderId="9" xfId="66" applyNumberFormat="1" applyFont="1" applyFill="1" applyBorder="1" applyAlignment="1">
      <alignment horizontal="center" vertical="center" wrapText="1"/>
      <protection/>
    </xf>
    <xf numFmtId="178" fontId="62" fillId="34" borderId="9" xfId="66" applyNumberFormat="1" applyFont="1" applyFill="1" applyBorder="1" applyAlignment="1">
      <alignment horizontal="center" vertical="center" wrapText="1"/>
      <protection/>
    </xf>
    <xf numFmtId="0" fontId="62" fillId="34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66" applyNumberFormat="1" applyFont="1" applyFill="1" applyBorder="1" applyAlignment="1">
      <alignment horizontal="center" vertical="center" wrapText="1"/>
      <protection/>
    </xf>
    <xf numFmtId="0" fontId="62" fillId="0" borderId="9" xfId="39" applyNumberFormat="1" applyFont="1" applyFill="1" applyBorder="1" applyAlignment="1">
      <alignment horizontal="center" vertical="center" wrapText="1"/>
      <protection/>
    </xf>
    <xf numFmtId="0" fontId="64" fillId="0" borderId="9" xfId="66" applyNumberFormat="1" applyFont="1" applyFill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177" fontId="1" fillId="33" borderId="9" xfId="65" applyNumberFormat="1" applyFont="1" applyFill="1" applyBorder="1" applyAlignment="1">
      <alignment horizontal="center" vertical="center" wrapText="1"/>
      <protection/>
    </xf>
    <xf numFmtId="176" fontId="1" fillId="33" borderId="12" xfId="66" applyNumberFormat="1" applyFont="1" applyFill="1" applyBorder="1" applyAlignment="1">
      <alignment horizontal="center" vertical="center" wrapText="1"/>
      <protection/>
    </xf>
    <xf numFmtId="176" fontId="1" fillId="0" borderId="9" xfId="66" applyNumberFormat="1" applyFont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/>
    </xf>
    <xf numFmtId="176" fontId="1" fillId="33" borderId="9" xfId="66" applyNumberFormat="1" applyFont="1" applyFill="1" applyBorder="1" applyAlignment="1">
      <alignment horizontal="center" vertical="center" wrapText="1"/>
      <protection/>
    </xf>
    <xf numFmtId="0" fontId="1" fillId="0" borderId="9" xfId="39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righ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5" fillId="34" borderId="9" xfId="0" applyFont="1" applyFill="1" applyBorder="1" applyAlignment="1">
      <alignment horizontal="center" vertical="center" wrapText="1"/>
    </xf>
    <xf numFmtId="0" fontId="65" fillId="33" borderId="9" xfId="0" applyFont="1" applyFill="1" applyBorder="1" applyAlignment="1">
      <alignment horizontal="center" vertical="center" wrapText="1"/>
    </xf>
    <xf numFmtId="0" fontId="13" fillId="0" borderId="9" xfId="62" applyFont="1" applyFill="1" applyBorder="1" applyAlignment="1">
      <alignment horizontal="center" vertical="center" wrapText="1"/>
      <protection/>
    </xf>
    <xf numFmtId="0" fontId="13" fillId="33" borderId="9" xfId="62" applyFont="1" applyFill="1" applyBorder="1" applyAlignment="1">
      <alignment horizontal="center" vertical="center" wrapText="1"/>
      <protection/>
    </xf>
    <xf numFmtId="0" fontId="13" fillId="0" borderId="9" xfId="0" applyFont="1" applyFill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center" vertical="center" wrapText="1"/>
    </xf>
    <xf numFmtId="0" fontId="13" fillId="34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67" fillId="34" borderId="9" xfId="0" applyFont="1" applyFill="1" applyBorder="1" applyAlignment="1">
      <alignment horizontal="center" vertical="center" wrapText="1"/>
    </xf>
    <xf numFmtId="0" fontId="67" fillId="33" borderId="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77" fontId="10" fillId="0" borderId="9" xfId="0" applyNumberFormat="1" applyFont="1" applyBorder="1" applyAlignment="1">
      <alignment horizontal="center" vertical="center" wrapText="1"/>
    </xf>
    <xf numFmtId="177" fontId="10" fillId="0" borderId="9" xfId="0" applyNumberFormat="1" applyFont="1" applyBorder="1" applyAlignment="1">
      <alignment horizontal="right" vertical="center" wrapText="1"/>
    </xf>
    <xf numFmtId="0" fontId="68" fillId="0" borderId="9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13" fillId="0" borderId="9" xfId="62" applyNumberFormat="1" applyFont="1" applyFill="1" applyBorder="1" applyAlignment="1">
      <alignment horizontal="center" vertical="center" wrapText="1"/>
      <protection/>
    </xf>
    <xf numFmtId="178" fontId="13" fillId="33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67" fillId="0" borderId="9" xfId="0" applyNumberFormat="1" applyFont="1" applyFill="1" applyBorder="1" applyAlignment="1">
      <alignment horizontal="center" vertical="center" wrapText="1"/>
    </xf>
    <xf numFmtId="0" fontId="13" fillId="34" borderId="9" xfId="0" applyNumberFormat="1" applyFont="1" applyFill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center" vertical="center" wrapText="1"/>
    </xf>
    <xf numFmtId="177" fontId="10" fillId="0" borderId="13" xfId="0" applyNumberFormat="1" applyFont="1" applyBorder="1" applyAlignment="1">
      <alignment horizontal="center" vertical="center" wrapText="1"/>
    </xf>
    <xf numFmtId="0" fontId="13" fillId="33" borderId="9" xfId="0" applyNumberFormat="1" applyFont="1" applyFill="1" applyBorder="1" applyAlignment="1">
      <alignment horizontal="center" vertical="center" wrapText="1"/>
    </xf>
    <xf numFmtId="177" fontId="10" fillId="0" borderId="17" xfId="0" applyNumberFormat="1" applyFont="1" applyBorder="1" applyAlignment="1">
      <alignment horizontal="center" vertical="center" wrapText="1"/>
    </xf>
    <xf numFmtId="177" fontId="10" fillId="0" borderId="17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34" borderId="9" xfId="0" applyNumberFormat="1" applyFont="1" applyFill="1" applyBorder="1" applyAlignment="1">
      <alignment horizontal="center" vertical="center" wrapText="1"/>
    </xf>
    <xf numFmtId="0" fontId="16" fillId="0" borderId="9" xfId="65" applyFont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9" xfId="65" applyFont="1" applyFill="1" applyBorder="1" applyAlignment="1">
      <alignment horizontal="center" vertical="center" wrapText="1"/>
      <protection/>
    </xf>
    <xf numFmtId="178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0" fontId="10" fillId="33" borderId="9" xfId="0" applyFont="1" applyFill="1" applyBorder="1" applyAlignment="1">
      <alignment horizontal="center" vertical="center" wrapText="1"/>
    </xf>
    <xf numFmtId="0" fontId="10" fillId="33" borderId="9" xfId="0" applyNumberFormat="1" applyFont="1" applyFill="1" applyBorder="1" applyAlignment="1">
      <alignment horizontal="center" vertical="center" wrapText="1"/>
    </xf>
    <xf numFmtId="0" fontId="11" fillId="33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62" fillId="0" borderId="9" xfId="65" applyFont="1" applyBorder="1" applyAlignment="1">
      <alignment horizontal="center" vertical="center" wrapText="1"/>
      <protection/>
    </xf>
    <xf numFmtId="0" fontId="62" fillId="0" borderId="9" xfId="66" applyNumberFormat="1" applyFont="1" applyBorder="1" applyAlignment="1">
      <alignment horizontal="center" vertical="center" wrapText="1"/>
      <protection/>
    </xf>
    <xf numFmtId="0" fontId="62" fillId="0" borderId="9" xfId="66" applyFont="1" applyBorder="1" applyAlignment="1">
      <alignment horizontal="center" vertical="center" wrapText="1"/>
      <protection/>
    </xf>
    <xf numFmtId="176" fontId="62" fillId="0" borderId="9" xfId="66" applyNumberFormat="1" applyFont="1" applyBorder="1" applyAlignment="1">
      <alignment horizontal="center" vertical="center" wrapText="1"/>
      <protection/>
    </xf>
    <xf numFmtId="0" fontId="62" fillId="0" borderId="9" xfId="39" applyFont="1" applyBorder="1" applyAlignment="1">
      <alignment horizontal="center" vertical="center"/>
      <protection/>
    </xf>
    <xf numFmtId="0" fontId="62" fillId="0" borderId="9" xfId="39" applyFont="1" applyBorder="1" applyAlignment="1">
      <alignment horizontal="center" vertical="center" wrapText="1"/>
      <protection/>
    </xf>
    <xf numFmtId="0" fontId="62" fillId="0" borderId="9" xfId="65" applyFont="1" applyFill="1" applyBorder="1" applyAlignment="1">
      <alignment horizontal="center" vertical="center" wrapText="1"/>
      <protection/>
    </xf>
    <xf numFmtId="0" fontId="62" fillId="0" borderId="9" xfId="0" applyFont="1" applyFill="1" applyBorder="1" applyAlignment="1">
      <alignment horizontal="center" vertical="center" wrapText="1"/>
    </xf>
    <xf numFmtId="0" fontId="0" fillId="0" borderId="9" xfId="65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62" fillId="0" borderId="9" xfId="39" applyNumberFormat="1" applyFont="1" applyBorder="1" applyAlignment="1">
      <alignment horizontal="center" vertical="center" wrapText="1"/>
      <protection/>
    </xf>
    <xf numFmtId="178" fontId="62" fillId="0" borderId="9" xfId="66" applyNumberFormat="1" applyFont="1" applyBorder="1" applyAlignment="1">
      <alignment horizontal="center" vertical="center" wrapText="1"/>
      <protection/>
    </xf>
    <xf numFmtId="0" fontId="5" fillId="0" borderId="9" xfId="66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vertical="center"/>
    </xf>
    <xf numFmtId="0" fontId="18" fillId="0" borderId="9" xfId="0" applyFont="1" applyFill="1" applyBorder="1" applyAlignment="1">
      <alignment horizontal="center" vertical="center" wrapText="1"/>
    </xf>
    <xf numFmtId="0" fontId="64" fillId="0" borderId="9" xfId="65" applyFont="1" applyFill="1" applyBorder="1" applyAlignment="1">
      <alignment horizontal="center" vertical="center" wrapText="1"/>
      <protection/>
    </xf>
    <xf numFmtId="0" fontId="65" fillId="0" borderId="9" xfId="0" applyFont="1" applyBorder="1" applyAlignment="1">
      <alignment horizontal="center" vertical="center" wrapText="1"/>
    </xf>
    <xf numFmtId="0" fontId="19" fillId="0" borderId="9" xfId="65" applyFont="1" applyFill="1" applyBorder="1" applyAlignment="1">
      <alignment horizontal="center" vertical="center" wrapText="1"/>
      <protection/>
    </xf>
    <xf numFmtId="0" fontId="19" fillId="0" borderId="9" xfId="65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0" fontId="10" fillId="0" borderId="18" xfId="0" applyFont="1" applyBorder="1" applyAlignment="1">
      <alignment horizontal="center" vertical="center"/>
    </xf>
    <xf numFmtId="0" fontId="65" fillId="0" borderId="9" xfId="0" applyNumberFormat="1" applyFont="1" applyBorder="1" applyAlignment="1">
      <alignment horizontal="center" vertical="center" wrapText="1"/>
    </xf>
    <xf numFmtId="178" fontId="13" fillId="0" borderId="9" xfId="0" applyNumberFormat="1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center" vertical="center" wrapText="1"/>
    </xf>
    <xf numFmtId="0" fontId="20" fillId="0" borderId="9" xfId="65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center" vertical="center" wrapText="1"/>
    </xf>
    <xf numFmtId="0" fontId="20" fillId="0" borderId="9" xfId="65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vertical="center"/>
    </xf>
    <xf numFmtId="178" fontId="10" fillId="0" borderId="9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178" fontId="10" fillId="33" borderId="9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2019年9月低保报表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8" xfId="65"/>
    <cellStyle name="常规 28 2" xfId="66"/>
    <cellStyle name="常规 3" xfId="67"/>
    <cellStyle name="样式 1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SheetLayoutView="100" workbookViewId="0" topLeftCell="A1">
      <selection activeCell="O17" sqref="O17"/>
    </sheetView>
  </sheetViews>
  <sheetFormatPr defaultColWidth="9.00390625" defaultRowHeight="14.25"/>
  <cols>
    <col min="1" max="1" width="6.00390625" style="62" customWidth="1"/>
    <col min="2" max="3" width="5.25390625" style="61" customWidth="1"/>
    <col min="4" max="17" width="4.875" style="61" customWidth="1"/>
    <col min="18" max="21" width="3.75390625" style="61" customWidth="1"/>
    <col min="22" max="22" width="9.00390625" style="63" customWidth="1"/>
    <col min="23" max="23" width="9.75390625" style="63" customWidth="1"/>
    <col min="24" max="24" width="6.75390625" style="63" customWidth="1"/>
    <col min="25" max="25" width="7.625" style="63" customWidth="1"/>
    <col min="26" max="26" width="5.00390625" style="63" customWidth="1"/>
    <col min="27" max="27" width="8.375" style="63" customWidth="1"/>
    <col min="28" max="28" width="7.875" style="63" customWidth="1"/>
    <col min="29" max="29" width="6.375" style="63" customWidth="1"/>
    <col min="30" max="30" width="7.375" style="63" customWidth="1"/>
    <col min="31" max="31" width="5.375" style="63" customWidth="1"/>
    <col min="32" max="32" width="6.125" style="61" customWidth="1"/>
  </cols>
  <sheetData>
    <row r="1" ht="19.5" customHeight="1">
      <c r="A1" s="64" t="s">
        <v>0</v>
      </c>
    </row>
    <row r="2" spans="1:32" ht="42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</row>
    <row r="3" spans="1:32" ht="27.75" customHeight="1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</row>
    <row r="4" spans="1:32" s="144" customFormat="1" ht="24.75" customHeight="1">
      <c r="A4" s="145" t="s">
        <v>3</v>
      </c>
      <c r="B4" s="145"/>
      <c r="C4" s="145"/>
      <c r="D4" s="146"/>
      <c r="E4" s="146"/>
      <c r="F4" s="145" t="s">
        <v>4</v>
      </c>
      <c r="G4" s="145"/>
      <c r="H4" s="145"/>
      <c r="I4" s="145"/>
      <c r="J4" s="146"/>
      <c r="K4" s="146"/>
      <c r="L4" s="153" t="s">
        <v>5</v>
      </c>
      <c r="M4" s="153"/>
      <c r="N4" s="153"/>
      <c r="O4" s="153"/>
      <c r="P4" s="146"/>
      <c r="Q4" s="146"/>
      <c r="R4" s="153" t="s">
        <v>6</v>
      </c>
      <c r="S4" s="153"/>
      <c r="T4" s="153"/>
      <c r="U4" s="153"/>
      <c r="V4" s="153"/>
      <c r="W4" s="146"/>
      <c r="X4" s="146"/>
      <c r="Y4" s="153" t="s">
        <v>7</v>
      </c>
      <c r="Z4" s="153"/>
      <c r="AA4" s="153"/>
      <c r="AB4" s="146"/>
      <c r="AC4" s="165" t="s">
        <v>8</v>
      </c>
      <c r="AD4" s="165"/>
      <c r="AE4" s="165"/>
      <c r="AF4" s="165"/>
    </row>
    <row r="5" spans="1:32" ht="26.25" customHeight="1">
      <c r="A5" s="67" t="s">
        <v>9</v>
      </c>
      <c r="B5" s="68" t="s">
        <v>10</v>
      </c>
      <c r="C5" s="68" t="s">
        <v>11</v>
      </c>
      <c r="D5" s="68" t="s">
        <v>12</v>
      </c>
      <c r="E5" s="68"/>
      <c r="F5" s="68"/>
      <c r="G5" s="68"/>
      <c r="H5" s="68" t="s">
        <v>13</v>
      </c>
      <c r="I5" s="68"/>
      <c r="J5" s="68"/>
      <c r="K5" s="68"/>
      <c r="L5" s="68" t="s">
        <v>14</v>
      </c>
      <c r="M5" s="68"/>
      <c r="N5" s="68"/>
      <c r="O5" s="68"/>
      <c r="P5" s="68"/>
      <c r="Q5" s="68"/>
      <c r="R5" s="90" t="s">
        <v>15</v>
      </c>
      <c r="S5" s="91"/>
      <c r="T5" s="91"/>
      <c r="U5" s="92"/>
      <c r="V5" s="93" t="s">
        <v>16</v>
      </c>
      <c r="W5" s="106"/>
      <c r="X5" s="106"/>
      <c r="Y5" s="106"/>
      <c r="Z5" s="106"/>
      <c r="AA5" s="93" t="s">
        <v>17</v>
      </c>
      <c r="AB5" s="106"/>
      <c r="AC5" s="106"/>
      <c r="AD5" s="106"/>
      <c r="AE5" s="107"/>
      <c r="AF5" s="68" t="s">
        <v>18</v>
      </c>
    </row>
    <row r="6" spans="1:32" ht="54.75" customHeight="1">
      <c r="A6" s="70"/>
      <c r="B6" s="68"/>
      <c r="C6" s="68"/>
      <c r="D6" s="72" t="s">
        <v>19</v>
      </c>
      <c r="E6" s="72" t="s">
        <v>20</v>
      </c>
      <c r="F6" s="72" t="s">
        <v>21</v>
      </c>
      <c r="G6" s="72" t="s">
        <v>22</v>
      </c>
      <c r="H6" s="72" t="s">
        <v>23</v>
      </c>
      <c r="I6" s="72" t="s">
        <v>24</v>
      </c>
      <c r="J6" s="72" t="s">
        <v>25</v>
      </c>
      <c r="K6" s="72" t="s">
        <v>26</v>
      </c>
      <c r="L6" s="72" t="s">
        <v>27</v>
      </c>
      <c r="M6" s="72" t="s">
        <v>28</v>
      </c>
      <c r="N6" s="72" t="s">
        <v>29</v>
      </c>
      <c r="O6" s="72" t="s">
        <v>30</v>
      </c>
      <c r="P6" s="72" t="s">
        <v>31</v>
      </c>
      <c r="Q6" s="72" t="s">
        <v>32</v>
      </c>
      <c r="R6" s="94" t="s">
        <v>33</v>
      </c>
      <c r="S6" s="95"/>
      <c r="T6" s="94" t="s">
        <v>34</v>
      </c>
      <c r="U6" s="95"/>
      <c r="V6" s="96"/>
      <c r="W6" s="96" t="s">
        <v>35</v>
      </c>
      <c r="X6" s="96" t="s">
        <v>36</v>
      </c>
      <c r="Y6" s="96" t="s">
        <v>37</v>
      </c>
      <c r="Z6" s="93" t="s">
        <v>38</v>
      </c>
      <c r="AA6" s="96"/>
      <c r="AB6" s="96" t="s">
        <v>35</v>
      </c>
      <c r="AC6" s="96" t="s">
        <v>36</v>
      </c>
      <c r="AD6" s="96" t="s">
        <v>37</v>
      </c>
      <c r="AE6" s="93" t="s">
        <v>38</v>
      </c>
      <c r="AF6" s="68"/>
    </row>
    <row r="7" spans="1:32" ht="15.75" customHeight="1">
      <c r="A7" s="73"/>
      <c r="B7" s="68" t="s">
        <v>39</v>
      </c>
      <c r="C7" s="68" t="s">
        <v>40</v>
      </c>
      <c r="D7" s="68" t="s">
        <v>40</v>
      </c>
      <c r="E7" s="68" t="s">
        <v>40</v>
      </c>
      <c r="F7" s="68" t="s">
        <v>40</v>
      </c>
      <c r="G7" s="68" t="s">
        <v>40</v>
      </c>
      <c r="H7" s="68" t="s">
        <v>40</v>
      </c>
      <c r="I7" s="68" t="s">
        <v>40</v>
      </c>
      <c r="J7" s="68" t="s">
        <v>40</v>
      </c>
      <c r="K7" s="68" t="s">
        <v>40</v>
      </c>
      <c r="L7" s="68" t="s">
        <v>40</v>
      </c>
      <c r="M7" s="68" t="s">
        <v>40</v>
      </c>
      <c r="N7" s="68" t="s">
        <v>40</v>
      </c>
      <c r="O7" s="68" t="s">
        <v>40</v>
      </c>
      <c r="P7" s="68" t="s">
        <v>40</v>
      </c>
      <c r="Q7" s="68" t="s">
        <v>40</v>
      </c>
      <c r="R7" s="74" t="s">
        <v>39</v>
      </c>
      <c r="S7" s="74" t="s">
        <v>40</v>
      </c>
      <c r="T7" s="74" t="s">
        <v>39</v>
      </c>
      <c r="U7" s="74" t="s">
        <v>40</v>
      </c>
      <c r="V7" s="96" t="s">
        <v>41</v>
      </c>
      <c r="W7" s="96" t="s">
        <v>41</v>
      </c>
      <c r="X7" s="96" t="s">
        <v>41</v>
      </c>
      <c r="Y7" s="96" t="s">
        <v>41</v>
      </c>
      <c r="Z7" s="96" t="s">
        <v>41</v>
      </c>
      <c r="AA7" s="96" t="s">
        <v>41</v>
      </c>
      <c r="AB7" s="96" t="s">
        <v>41</v>
      </c>
      <c r="AC7" s="96" t="s">
        <v>41</v>
      </c>
      <c r="AD7" s="96" t="s">
        <v>41</v>
      </c>
      <c r="AE7" s="96" t="s">
        <v>41</v>
      </c>
      <c r="AF7" s="68" t="s">
        <v>42</v>
      </c>
    </row>
    <row r="8" spans="1:32" ht="14.25" customHeight="1">
      <c r="A8" s="68" t="s">
        <v>43</v>
      </c>
      <c r="B8" s="68">
        <v>1</v>
      </c>
      <c r="C8" s="68">
        <v>2</v>
      </c>
      <c r="D8" s="68">
        <v>5</v>
      </c>
      <c r="E8" s="68">
        <v>6</v>
      </c>
      <c r="F8" s="68">
        <v>7</v>
      </c>
      <c r="G8" s="68">
        <v>8</v>
      </c>
      <c r="H8" s="68">
        <v>9</v>
      </c>
      <c r="I8" s="68">
        <v>10</v>
      </c>
      <c r="J8" s="68">
        <v>11</v>
      </c>
      <c r="K8" s="68">
        <v>12</v>
      </c>
      <c r="L8" s="68">
        <v>13</v>
      </c>
      <c r="M8" s="68">
        <v>14</v>
      </c>
      <c r="N8" s="68">
        <v>15</v>
      </c>
      <c r="O8" s="68">
        <v>16</v>
      </c>
      <c r="P8" s="68">
        <v>17</v>
      </c>
      <c r="Q8" s="68">
        <v>18</v>
      </c>
      <c r="R8" s="68">
        <v>19</v>
      </c>
      <c r="S8" s="68">
        <v>20</v>
      </c>
      <c r="T8" s="68">
        <v>21</v>
      </c>
      <c r="U8" s="68">
        <v>22</v>
      </c>
      <c r="V8" s="68">
        <v>23</v>
      </c>
      <c r="W8" s="68">
        <v>24</v>
      </c>
      <c r="X8" s="68">
        <v>25</v>
      </c>
      <c r="Y8" s="68">
        <v>26</v>
      </c>
      <c r="Z8" s="68">
        <v>27</v>
      </c>
      <c r="AA8" s="68">
        <v>28</v>
      </c>
      <c r="AB8" s="68">
        <v>29</v>
      </c>
      <c r="AC8" s="68">
        <v>30</v>
      </c>
      <c r="AD8" s="68">
        <v>31</v>
      </c>
      <c r="AE8" s="68">
        <v>32</v>
      </c>
      <c r="AF8" s="68">
        <v>33</v>
      </c>
    </row>
    <row r="9" spans="1:32" ht="18" customHeight="1">
      <c r="A9" s="68" t="s">
        <v>44</v>
      </c>
      <c r="B9" s="157">
        <f>'城市报表 (乡镇)'!B16</f>
        <v>193</v>
      </c>
      <c r="C9" s="157">
        <f>'城市报表 (乡镇)'!C16</f>
        <v>303</v>
      </c>
      <c r="D9" s="157">
        <f>'城市报表 (乡镇)'!D16</f>
        <v>122</v>
      </c>
      <c r="E9" s="157">
        <f>'城市报表 (乡镇)'!E16</f>
        <v>38</v>
      </c>
      <c r="F9" s="157">
        <f>'城市报表 (乡镇)'!F16</f>
        <v>44</v>
      </c>
      <c r="G9" s="157">
        <f>'城市报表 (乡镇)'!G16</f>
        <v>140</v>
      </c>
      <c r="H9" s="157">
        <f>'城市报表 (乡镇)'!H16</f>
        <v>54</v>
      </c>
      <c r="I9" s="157">
        <f>'城市报表 (乡镇)'!I16</f>
        <v>58</v>
      </c>
      <c r="J9" s="157">
        <f>'城市报表 (乡镇)'!J16</f>
        <v>86</v>
      </c>
      <c r="K9" s="157">
        <f>'城市报表 (乡镇)'!K16</f>
        <v>105</v>
      </c>
      <c r="L9" s="157">
        <f>'城市报表 (乡镇)'!L16</f>
        <v>73</v>
      </c>
      <c r="M9" s="157">
        <f>'城市报表 (乡镇)'!M16</f>
        <v>165</v>
      </c>
      <c r="N9" s="157">
        <f>'城市报表 (乡镇)'!N16</f>
        <v>0</v>
      </c>
      <c r="O9" s="157">
        <f>'城市报表 (乡镇)'!O16</f>
        <v>0</v>
      </c>
      <c r="P9" s="157">
        <f>'城市报表 (乡镇)'!P16</f>
        <v>51</v>
      </c>
      <c r="Q9" s="157">
        <f>'城市报表 (乡镇)'!Q16</f>
        <v>14</v>
      </c>
      <c r="R9" s="157">
        <f>'城市报表 (乡镇)'!R16</f>
        <v>1</v>
      </c>
      <c r="S9" s="157">
        <f>'城市报表 (乡镇)'!S16</f>
        <v>2</v>
      </c>
      <c r="T9" s="157">
        <f>'城市报表 (乡镇)'!T16</f>
        <v>0</v>
      </c>
      <c r="U9" s="157">
        <f>'城市报表 (乡镇)'!U16</f>
        <v>0</v>
      </c>
      <c r="V9" s="157">
        <f>'城市报表 (乡镇)'!V16</f>
        <v>181.6266</v>
      </c>
      <c r="W9" s="157">
        <f>'城市报表 (乡镇)'!W16</f>
        <v>181.39659999999998</v>
      </c>
      <c r="X9" s="157">
        <f>'城市报表 (乡镇)'!X16</f>
        <v>0</v>
      </c>
      <c r="Y9" s="157">
        <f>'城市报表 (乡镇)'!Y16</f>
        <v>0.23</v>
      </c>
      <c r="Z9" s="157">
        <f>'城市报表 (乡镇)'!Z16</f>
        <v>0</v>
      </c>
      <c r="AA9" s="157">
        <f>'城市报表 (乡镇)'!AA16</f>
        <v>15.1225</v>
      </c>
      <c r="AB9" s="157">
        <f>'城市报表 (乡镇)'!AB16</f>
        <v>15.102500000000001</v>
      </c>
      <c r="AC9" s="157">
        <f>'城市报表 (乡镇)'!AC16</f>
        <v>0</v>
      </c>
      <c r="AD9" s="157">
        <f>'城市报表 (乡镇)'!AD16</f>
        <v>0.02</v>
      </c>
      <c r="AE9" s="157">
        <f>'城市报表 (乡镇)'!AE16</f>
        <v>0</v>
      </c>
      <c r="AF9" s="157">
        <f>'城市报表 (乡镇)'!AF16</f>
        <v>499.09240924092416</v>
      </c>
    </row>
    <row r="10" spans="1:32" s="61" customFormat="1" ht="18" customHeight="1">
      <c r="A10" s="15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162"/>
      <c r="R10" s="162"/>
      <c r="S10" s="162"/>
      <c r="T10" s="162"/>
      <c r="U10" s="162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</row>
    <row r="11" spans="1:32" s="61" customFormat="1" ht="18" customHeight="1">
      <c r="A11" s="15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62"/>
      <c r="R11" s="162"/>
      <c r="S11" s="162"/>
      <c r="T11" s="162"/>
      <c r="U11" s="162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</row>
    <row r="12" spans="1:32" s="61" customFormat="1" ht="18" customHeight="1">
      <c r="A12" s="15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</row>
    <row r="13" spans="1:32" s="61" customFormat="1" ht="18" customHeight="1">
      <c r="A13" s="159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162"/>
      <c r="R13" s="162"/>
      <c r="S13" s="162"/>
      <c r="T13" s="162"/>
      <c r="U13" s="162"/>
      <c r="V13" s="128"/>
      <c r="W13" s="163"/>
      <c r="X13" s="163"/>
      <c r="Y13" s="163"/>
      <c r="Z13" s="163"/>
      <c r="AA13" s="163"/>
      <c r="AB13" s="163"/>
      <c r="AC13" s="163"/>
      <c r="AD13" s="163"/>
      <c r="AE13" s="163"/>
      <c r="AF13" s="128"/>
    </row>
    <row r="14" spans="1:32" s="61" customFormat="1" ht="18" customHeight="1">
      <c r="A14" s="160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</row>
    <row r="15" spans="1:32" s="61" customFormat="1" ht="18" customHeight="1">
      <c r="A15" s="15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128"/>
      <c r="W15" s="128"/>
      <c r="X15" s="128"/>
      <c r="Y15" s="128"/>
      <c r="Z15" s="128"/>
      <c r="AA15" s="128"/>
      <c r="AB15" s="128"/>
      <c r="AC15" s="166"/>
      <c r="AD15" s="128"/>
      <c r="AE15" s="128"/>
      <c r="AF15" s="128"/>
    </row>
    <row r="16" spans="1:32" s="61" customFormat="1" ht="18" customHeight="1">
      <c r="A16" s="160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</row>
    <row r="17" spans="1:32" s="61" customFormat="1" ht="18" customHeight="1">
      <c r="A17" s="160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</row>
    <row r="18" spans="1:32" s="61" customFormat="1" ht="18" customHeight="1">
      <c r="A18" s="160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</row>
    <row r="19" spans="1:32" s="61" customFormat="1" ht="18" customHeight="1">
      <c r="A19" s="68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4"/>
      <c r="S19" s="164"/>
      <c r="T19" s="164"/>
      <c r="U19" s="164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8"/>
    </row>
    <row r="20" spans="1:32" s="61" customFormat="1" ht="18" customHeight="1">
      <c r="A20" s="15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</row>
    <row r="21" spans="1:32" s="61" customFormat="1" ht="18" customHeight="1">
      <c r="A21" s="15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</row>
    <row r="22" spans="1:32" ht="60.75" customHeight="1">
      <c r="A22" s="87" t="s">
        <v>45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</row>
  </sheetData>
  <sheetProtection/>
  <mergeCells count="23">
    <mergeCell ref="A2:AF2"/>
    <mergeCell ref="A3:AF3"/>
    <mergeCell ref="A4:C4"/>
    <mergeCell ref="F4:I4"/>
    <mergeCell ref="L4:N4"/>
    <mergeCell ref="R4:V4"/>
    <mergeCell ref="Y4:AA4"/>
    <mergeCell ref="AC4:AF4"/>
    <mergeCell ref="D5:G5"/>
    <mergeCell ref="H5:K5"/>
    <mergeCell ref="L5:Q5"/>
    <mergeCell ref="R5:U5"/>
    <mergeCell ref="W5:Z5"/>
    <mergeCell ref="AB5:AE5"/>
    <mergeCell ref="R6:S6"/>
    <mergeCell ref="T6:U6"/>
    <mergeCell ref="A22:AF22"/>
    <mergeCell ref="A5:A7"/>
    <mergeCell ref="B5:B6"/>
    <mergeCell ref="C5:C6"/>
    <mergeCell ref="V5:V6"/>
    <mergeCell ref="AA5:AA6"/>
    <mergeCell ref="AF5:AF6"/>
  </mergeCells>
  <printOptions horizontalCentered="1" verticalCentered="1"/>
  <pageMargins left="0" right="0" top="1" bottom="1" header="0.5118055555555555" footer="0.51180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3"/>
  <sheetViews>
    <sheetView zoomScaleSheetLayoutView="100" workbookViewId="0" topLeftCell="A1">
      <selection activeCell="I19" sqref="I19"/>
    </sheetView>
  </sheetViews>
  <sheetFormatPr defaultColWidth="9.00390625" defaultRowHeight="14.25"/>
  <cols>
    <col min="1" max="1" width="7.25390625" style="62" customWidth="1"/>
    <col min="2" max="3" width="5.75390625" style="61" customWidth="1"/>
    <col min="4" max="4" width="5.00390625" style="61" customWidth="1"/>
    <col min="5" max="5" width="5.25390625" style="61" customWidth="1"/>
    <col min="6" max="6" width="6.125" style="61" customWidth="1"/>
    <col min="7" max="7" width="4.875" style="61" customWidth="1"/>
    <col min="8" max="8" width="5.125" style="61" customWidth="1"/>
    <col min="9" max="9" width="5.875" style="61" customWidth="1"/>
    <col min="10" max="10" width="5.125" style="61" customWidth="1"/>
    <col min="11" max="12" width="5.625" style="61" customWidth="1"/>
    <col min="13" max="13" width="6.50390625" style="61" customWidth="1"/>
    <col min="14" max="14" width="5.625" style="61" customWidth="1"/>
    <col min="15" max="15" width="6.125" style="61" customWidth="1"/>
    <col min="16" max="17" width="4.875" style="61" customWidth="1"/>
    <col min="18" max="19" width="5.625" style="61" customWidth="1"/>
    <col min="20" max="23" width="4.25390625" style="61" customWidth="1"/>
    <col min="24" max="24" width="9.375" style="63" customWidth="1"/>
    <col min="25" max="25" width="8.625" style="63" customWidth="1"/>
    <col min="26" max="27" width="7.50390625" style="63" customWidth="1"/>
    <col min="28" max="28" width="6.375" style="63" customWidth="1"/>
    <col min="29" max="29" width="8.25390625" style="63" customWidth="1"/>
    <col min="30" max="30" width="8.625" style="63" customWidth="1"/>
    <col min="31" max="31" width="7.50390625" style="63" customWidth="1"/>
    <col min="32" max="32" width="7.75390625" style="63" customWidth="1"/>
    <col min="33" max="33" width="6.125" style="63" customWidth="1"/>
    <col min="34" max="34" width="6.50390625" style="61" customWidth="1"/>
  </cols>
  <sheetData>
    <row r="1" ht="19.5" customHeight="1">
      <c r="A1" s="64" t="s">
        <v>46</v>
      </c>
    </row>
    <row r="2" spans="1:34" ht="42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</row>
    <row r="3" spans="1:34" ht="27.75" customHeight="1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 s="144" customFormat="1" ht="24.75" customHeight="1">
      <c r="A4" s="145" t="s">
        <v>3</v>
      </c>
      <c r="B4" s="145"/>
      <c r="C4" s="145"/>
      <c r="D4" s="145"/>
      <c r="E4" s="145"/>
      <c r="F4" s="146" t="s">
        <v>48</v>
      </c>
      <c r="G4" s="146"/>
      <c r="H4" s="145" t="s">
        <v>4</v>
      </c>
      <c r="I4" s="145"/>
      <c r="J4" s="145"/>
      <c r="K4" s="145"/>
      <c r="L4" s="146"/>
      <c r="M4" s="146"/>
      <c r="N4" s="153" t="s">
        <v>5</v>
      </c>
      <c r="O4" s="153"/>
      <c r="P4" s="153"/>
      <c r="Q4" s="153"/>
      <c r="R4" s="146"/>
      <c r="S4" s="146"/>
      <c r="T4" s="146"/>
      <c r="U4" s="153" t="s">
        <v>49</v>
      </c>
      <c r="V4" s="153"/>
      <c r="W4" s="153"/>
      <c r="X4" s="153"/>
      <c r="Y4" s="146"/>
      <c r="Z4" s="146"/>
      <c r="AA4" s="153" t="s">
        <v>7</v>
      </c>
      <c r="AB4" s="153"/>
      <c r="AC4" s="153"/>
      <c r="AD4" s="146"/>
      <c r="AE4" s="146"/>
      <c r="AF4" s="153" t="s">
        <v>8</v>
      </c>
      <c r="AG4" s="153"/>
      <c r="AH4" s="153"/>
    </row>
    <row r="5" spans="1:34" ht="22.5" customHeight="1">
      <c r="A5" s="67" t="s">
        <v>9</v>
      </c>
      <c r="B5" s="68" t="s">
        <v>10</v>
      </c>
      <c r="C5" s="68" t="s">
        <v>11</v>
      </c>
      <c r="D5" s="75" t="s">
        <v>50</v>
      </c>
      <c r="E5" s="75"/>
      <c r="F5" s="68" t="s">
        <v>12</v>
      </c>
      <c r="G5" s="68"/>
      <c r="H5" s="68"/>
      <c r="I5" s="68"/>
      <c r="J5" s="68" t="s">
        <v>13</v>
      </c>
      <c r="K5" s="68"/>
      <c r="L5" s="68"/>
      <c r="M5" s="68"/>
      <c r="N5" s="68" t="s">
        <v>14</v>
      </c>
      <c r="O5" s="68"/>
      <c r="P5" s="68"/>
      <c r="Q5" s="68"/>
      <c r="R5" s="68"/>
      <c r="S5" s="68"/>
      <c r="T5" s="90" t="s">
        <v>15</v>
      </c>
      <c r="U5" s="91"/>
      <c r="V5" s="91"/>
      <c r="W5" s="92"/>
      <c r="X5" s="93" t="s">
        <v>51</v>
      </c>
      <c r="Y5" s="106"/>
      <c r="Z5" s="106"/>
      <c r="AA5" s="106"/>
      <c r="AB5" s="107"/>
      <c r="AC5" s="93" t="s">
        <v>17</v>
      </c>
      <c r="AD5" s="106"/>
      <c r="AE5" s="106"/>
      <c r="AF5" s="106"/>
      <c r="AG5" s="107"/>
      <c r="AH5" s="68" t="s">
        <v>18</v>
      </c>
    </row>
    <row r="6" spans="1:34" ht="36.75" customHeight="1">
      <c r="A6" s="70"/>
      <c r="B6" s="68"/>
      <c r="C6" s="68"/>
      <c r="D6" s="147" t="s">
        <v>52</v>
      </c>
      <c r="E6" s="147" t="s">
        <v>53</v>
      </c>
      <c r="F6" s="72" t="s">
        <v>19</v>
      </c>
      <c r="G6" s="72" t="s">
        <v>20</v>
      </c>
      <c r="H6" s="72" t="s">
        <v>21</v>
      </c>
      <c r="I6" s="72" t="s">
        <v>22</v>
      </c>
      <c r="J6" s="72" t="s">
        <v>23</v>
      </c>
      <c r="K6" s="72" t="s">
        <v>24</v>
      </c>
      <c r="L6" s="72" t="s">
        <v>25</v>
      </c>
      <c r="M6" s="72" t="s">
        <v>26</v>
      </c>
      <c r="N6" s="72" t="s">
        <v>27</v>
      </c>
      <c r="O6" s="72" t="s">
        <v>28</v>
      </c>
      <c r="P6" s="72" t="s">
        <v>29</v>
      </c>
      <c r="Q6" s="72" t="s">
        <v>30</v>
      </c>
      <c r="R6" s="72" t="s">
        <v>31</v>
      </c>
      <c r="S6" s="72" t="s">
        <v>32</v>
      </c>
      <c r="T6" s="94" t="s">
        <v>33</v>
      </c>
      <c r="U6" s="95"/>
      <c r="V6" s="94" t="s">
        <v>34</v>
      </c>
      <c r="W6" s="95"/>
      <c r="X6" s="96"/>
      <c r="Y6" s="96" t="s">
        <v>35</v>
      </c>
      <c r="Z6" s="96" t="s">
        <v>36</v>
      </c>
      <c r="AA6" s="96" t="s">
        <v>37</v>
      </c>
      <c r="AB6" s="93" t="s">
        <v>38</v>
      </c>
      <c r="AC6" s="96"/>
      <c r="AD6" s="96" t="s">
        <v>35</v>
      </c>
      <c r="AE6" s="96" t="s">
        <v>36</v>
      </c>
      <c r="AF6" s="96" t="s">
        <v>37</v>
      </c>
      <c r="AG6" s="93" t="s">
        <v>38</v>
      </c>
      <c r="AH6" s="68"/>
    </row>
    <row r="7" spans="1:34" ht="15.75" customHeight="1">
      <c r="A7" s="73"/>
      <c r="B7" s="74" t="s">
        <v>39</v>
      </c>
      <c r="C7" s="74" t="s">
        <v>40</v>
      </c>
      <c r="D7" s="75" t="s">
        <v>39</v>
      </c>
      <c r="E7" s="75" t="s">
        <v>40</v>
      </c>
      <c r="F7" s="74" t="s">
        <v>40</v>
      </c>
      <c r="G7" s="74" t="s">
        <v>40</v>
      </c>
      <c r="H7" s="74" t="s">
        <v>40</v>
      </c>
      <c r="I7" s="74" t="s">
        <v>40</v>
      </c>
      <c r="J7" s="74" t="s">
        <v>40</v>
      </c>
      <c r="K7" s="74" t="s">
        <v>40</v>
      </c>
      <c r="L7" s="74" t="s">
        <v>40</v>
      </c>
      <c r="M7" s="74" t="s">
        <v>40</v>
      </c>
      <c r="N7" s="74" t="s">
        <v>40</v>
      </c>
      <c r="O7" s="74" t="s">
        <v>40</v>
      </c>
      <c r="P7" s="74"/>
      <c r="Q7" s="74" t="s">
        <v>40</v>
      </c>
      <c r="R7" s="74" t="s">
        <v>40</v>
      </c>
      <c r="S7" s="74" t="s">
        <v>40</v>
      </c>
      <c r="T7" s="74" t="s">
        <v>39</v>
      </c>
      <c r="U7" s="74" t="s">
        <v>40</v>
      </c>
      <c r="V7" s="74" t="s">
        <v>39</v>
      </c>
      <c r="W7" s="74" t="s">
        <v>40</v>
      </c>
      <c r="X7" s="97" t="s">
        <v>41</v>
      </c>
      <c r="Y7" s="97" t="s">
        <v>41</v>
      </c>
      <c r="Z7" s="97" t="s">
        <v>41</v>
      </c>
      <c r="AA7" s="97" t="s">
        <v>41</v>
      </c>
      <c r="AB7" s="97" t="s">
        <v>41</v>
      </c>
      <c r="AC7" s="97" t="s">
        <v>41</v>
      </c>
      <c r="AD7" s="97" t="s">
        <v>41</v>
      </c>
      <c r="AE7" s="97" t="s">
        <v>41</v>
      </c>
      <c r="AF7" s="97" t="s">
        <v>41</v>
      </c>
      <c r="AG7" s="97" t="s">
        <v>41</v>
      </c>
      <c r="AH7" s="74" t="s">
        <v>42</v>
      </c>
    </row>
    <row r="8" spans="1:34" ht="14.25" customHeight="1">
      <c r="A8" s="68" t="s">
        <v>43</v>
      </c>
      <c r="B8" s="68">
        <v>1</v>
      </c>
      <c r="C8" s="68">
        <v>2</v>
      </c>
      <c r="D8" s="75">
        <v>3</v>
      </c>
      <c r="E8" s="75">
        <v>4</v>
      </c>
      <c r="F8" s="68">
        <v>5</v>
      </c>
      <c r="G8" s="68">
        <v>6</v>
      </c>
      <c r="H8" s="68">
        <v>7</v>
      </c>
      <c r="I8" s="68">
        <v>8</v>
      </c>
      <c r="J8" s="68">
        <v>9</v>
      </c>
      <c r="K8" s="68">
        <v>10</v>
      </c>
      <c r="L8" s="68">
        <v>11</v>
      </c>
      <c r="M8" s="68">
        <v>12</v>
      </c>
      <c r="N8" s="68">
        <v>13</v>
      </c>
      <c r="O8" s="68">
        <v>14</v>
      </c>
      <c r="P8" s="68">
        <v>15</v>
      </c>
      <c r="Q8" s="68">
        <v>16</v>
      </c>
      <c r="R8" s="68">
        <v>17</v>
      </c>
      <c r="S8" s="68">
        <v>18</v>
      </c>
      <c r="T8" s="68">
        <v>19</v>
      </c>
      <c r="U8" s="68">
        <v>20</v>
      </c>
      <c r="V8" s="68">
        <v>21</v>
      </c>
      <c r="W8" s="68">
        <v>22</v>
      </c>
      <c r="X8" s="68">
        <v>23</v>
      </c>
      <c r="Y8" s="68">
        <v>24</v>
      </c>
      <c r="Z8" s="68">
        <v>25</v>
      </c>
      <c r="AA8" s="68">
        <v>26</v>
      </c>
      <c r="AB8" s="68">
        <v>27</v>
      </c>
      <c r="AC8" s="68">
        <v>28</v>
      </c>
      <c r="AD8" s="68">
        <v>29</v>
      </c>
      <c r="AE8" s="68">
        <v>30</v>
      </c>
      <c r="AF8" s="68">
        <v>31</v>
      </c>
      <c r="AG8" s="68">
        <v>32</v>
      </c>
      <c r="AH8" s="68">
        <v>33</v>
      </c>
    </row>
    <row r="9" spans="1:34" ht="18" customHeight="1">
      <c r="A9" s="148" t="s">
        <v>44</v>
      </c>
      <c r="B9" s="149">
        <f>'农村报表 (乡镇)'!B23</f>
        <v>3649</v>
      </c>
      <c r="C9" s="149">
        <f>'农村报表 (乡镇)'!C23</f>
        <v>6974</v>
      </c>
      <c r="D9" s="149">
        <f>'农村报表 (乡镇)'!D23</f>
        <v>685</v>
      </c>
      <c r="E9" s="149">
        <f>'农村报表 (乡镇)'!E23</f>
        <v>1375</v>
      </c>
      <c r="F9" s="149">
        <f>'农村报表 (乡镇)'!F23</f>
        <v>2837</v>
      </c>
      <c r="G9" s="149">
        <f>'农村报表 (乡镇)'!G23</f>
        <v>1147</v>
      </c>
      <c r="H9" s="149">
        <f>'农村报表 (乡镇)'!H23</f>
        <v>1590</v>
      </c>
      <c r="I9" s="149">
        <f>'农村报表 (乡镇)'!I23</f>
        <v>2771</v>
      </c>
      <c r="J9" s="149">
        <f>'农村报表 (乡镇)'!J23</f>
        <v>1149</v>
      </c>
      <c r="K9" s="149">
        <f>'农村报表 (乡镇)'!K23</f>
        <v>1562</v>
      </c>
      <c r="L9" s="149">
        <f>'农村报表 (乡镇)'!L23</f>
        <v>1189</v>
      </c>
      <c r="M9" s="149">
        <f>'农村报表 (乡镇)'!M23</f>
        <v>3074</v>
      </c>
      <c r="N9" s="149">
        <f>'农村报表 (乡镇)'!N23</f>
        <v>1434</v>
      </c>
      <c r="O9" s="149">
        <f>'农村报表 (乡镇)'!O23</f>
        <v>3713</v>
      </c>
      <c r="P9" s="149">
        <f>'农村报表 (乡镇)'!P23</f>
        <v>1</v>
      </c>
      <c r="Q9" s="149">
        <f>'农村报表 (乡镇)'!Q23</f>
        <v>0</v>
      </c>
      <c r="R9" s="149">
        <f>'农村报表 (乡镇)'!R23</f>
        <v>1474</v>
      </c>
      <c r="S9" s="149">
        <f>'农村报表 (乡镇)'!S23</f>
        <v>352</v>
      </c>
      <c r="T9" s="149">
        <f>'农村报表 (乡镇)'!T23</f>
        <v>15</v>
      </c>
      <c r="U9" s="149">
        <f>'农村报表 (乡镇)'!U23</f>
        <v>25</v>
      </c>
      <c r="V9" s="149">
        <f>'农村报表 (乡镇)'!V23</f>
        <v>5</v>
      </c>
      <c r="W9" s="149">
        <f>'农村报表 (乡镇)'!W23</f>
        <v>9</v>
      </c>
      <c r="X9" s="154">
        <f>'农村报表 (乡镇)'!X23</f>
        <v>3722.8706</v>
      </c>
      <c r="Y9" s="154">
        <f>'农村报表 (乡镇)'!Y23</f>
        <v>3704.8106000000002</v>
      </c>
      <c r="Z9" s="154">
        <f>'农村报表 (乡镇)'!Z23</f>
        <v>0</v>
      </c>
      <c r="AA9" s="154">
        <f>'农村报表 (乡镇)'!AA23</f>
        <v>18.38</v>
      </c>
      <c r="AB9" s="154">
        <f>'农村报表 (乡镇)'!AB23</f>
        <v>-0.32</v>
      </c>
      <c r="AC9" s="154">
        <f>'农村报表 (乡镇)'!AC23</f>
        <v>316.7858</v>
      </c>
      <c r="AD9" s="154">
        <f>'农村报表 (乡镇)'!AD23</f>
        <v>315.2558</v>
      </c>
      <c r="AE9" s="154">
        <f>'农村报表 (乡镇)'!AE23</f>
        <v>0</v>
      </c>
      <c r="AF9" s="154">
        <f>'农村报表 (乡镇)'!AF23</f>
        <v>1.5300000000000002</v>
      </c>
      <c r="AG9" s="154">
        <f>'农村报表 (乡镇)'!AG23</f>
        <v>0</v>
      </c>
      <c r="AH9" s="154">
        <f>'农村报表 (乡镇)'!AH23</f>
        <v>454.2383137367365</v>
      </c>
    </row>
    <row r="10" spans="1:34" s="61" customFormat="1" ht="18" customHeight="1">
      <c r="A10" s="150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100"/>
      <c r="Y10" s="100"/>
      <c r="Z10" s="100"/>
      <c r="AA10" s="100"/>
      <c r="AB10" s="100"/>
      <c r="AC10" s="100"/>
      <c r="AD10" s="100"/>
      <c r="AE10" s="100"/>
      <c r="AF10" s="100"/>
      <c r="AG10" s="156"/>
      <c r="AH10" s="156"/>
    </row>
    <row r="11" spans="1:34" s="61" customFormat="1" ht="18" customHeight="1">
      <c r="A11" s="150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155"/>
      <c r="T11" s="155"/>
      <c r="U11" s="155"/>
      <c r="V11" s="155"/>
      <c r="W11" s="155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</row>
    <row r="12" spans="1:34" s="61" customFormat="1" ht="18" customHeight="1">
      <c r="A12" s="151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</row>
    <row r="13" spans="1:34" s="61" customFormat="1" ht="18" customHeight="1">
      <c r="A13" s="151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</row>
    <row r="14" spans="1:34" s="61" customFormat="1" ht="18" customHeight="1">
      <c r="A14" s="150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</row>
    <row r="15" spans="1:34" s="61" customFormat="1" ht="18" customHeight="1">
      <c r="A15" s="151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</row>
    <row r="16" spans="1:34" s="61" customFormat="1" ht="18" customHeight="1">
      <c r="A16" s="150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</row>
    <row r="17" spans="1:34" s="61" customFormat="1" ht="18" customHeight="1">
      <c r="A17" s="150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</row>
    <row r="18" spans="1:34" s="61" customFormat="1" ht="18" customHeight="1">
      <c r="A18" s="150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</row>
    <row r="19" spans="1:34" s="61" customFormat="1" ht="18" customHeight="1">
      <c r="A19" s="151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</row>
    <row r="20" spans="1:34" s="61" customFormat="1" ht="18" customHeight="1">
      <c r="A20" s="151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</row>
    <row r="21" spans="1:34" s="61" customFormat="1" ht="18" customHeight="1">
      <c r="A21" s="151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</row>
    <row r="22" spans="1:34" ht="63.75" customHeight="1">
      <c r="A22" s="86" t="s">
        <v>54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</row>
    <row r="23" spans="1:34" ht="27.75" customHeight="1">
      <c r="A23" s="152" t="s">
        <v>55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</row>
  </sheetData>
  <sheetProtection/>
  <mergeCells count="25">
    <mergeCell ref="A2:AH2"/>
    <mergeCell ref="A3:AH3"/>
    <mergeCell ref="A4:C4"/>
    <mergeCell ref="H4:K4"/>
    <mergeCell ref="N4:Q4"/>
    <mergeCell ref="U4:X4"/>
    <mergeCell ref="AA4:AC4"/>
    <mergeCell ref="AF4:AH4"/>
    <mergeCell ref="D5:E5"/>
    <mergeCell ref="F5:I5"/>
    <mergeCell ref="J5:M5"/>
    <mergeCell ref="N5:S5"/>
    <mergeCell ref="T5:W5"/>
    <mergeCell ref="Y5:AB5"/>
    <mergeCell ref="AD5:AG5"/>
    <mergeCell ref="T6:U6"/>
    <mergeCell ref="V6:W6"/>
    <mergeCell ref="A22:AH22"/>
    <mergeCell ref="A23:AH23"/>
    <mergeCell ref="A5:A7"/>
    <mergeCell ref="B5:B6"/>
    <mergeCell ref="C5:C6"/>
    <mergeCell ref="X5:X6"/>
    <mergeCell ref="AC5:AC6"/>
    <mergeCell ref="AH5:AH6"/>
  </mergeCells>
  <printOptions horizontalCentered="1" verticalCentered="1"/>
  <pageMargins left="0" right="0" top="0.8027777777777778" bottom="0.8027777777777778" header="0.5118055555555555" footer="0.5118055555555555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5"/>
  <sheetViews>
    <sheetView zoomScale="85" zoomScaleNormal="85" zoomScaleSheetLayoutView="100" workbookViewId="0" topLeftCell="A1">
      <selection activeCell="K25" sqref="K25"/>
    </sheetView>
  </sheetViews>
  <sheetFormatPr defaultColWidth="9.00390625" defaultRowHeight="14.25"/>
  <cols>
    <col min="1" max="1" width="8.375" style="3" customWidth="1"/>
    <col min="2" max="2" width="5.875" style="3" customWidth="1"/>
    <col min="3" max="3" width="5.125" style="3" customWidth="1"/>
    <col min="4" max="9" width="5.875" style="3" customWidth="1"/>
    <col min="10" max="10" width="6.625" style="3" customWidth="1"/>
    <col min="11" max="12" width="5.875" style="3" customWidth="1"/>
    <col min="13" max="13" width="6.625" style="3" customWidth="1"/>
    <col min="14" max="15" width="5.875" style="3" customWidth="1"/>
    <col min="16" max="16" width="5.75390625" style="3" customWidth="1"/>
    <col min="17" max="17" width="5.875" style="3" customWidth="1"/>
    <col min="18" max="18" width="6.75390625" style="3" customWidth="1"/>
    <col min="19" max="19" width="11.625" style="3" customWidth="1"/>
    <col min="20" max="20" width="11.25390625" style="3" customWidth="1"/>
    <col min="21" max="21" width="9.25390625" style="3" customWidth="1"/>
    <col min="22" max="22" width="8.375" style="3" customWidth="1"/>
    <col min="23" max="23" width="8.75390625" style="3" customWidth="1"/>
    <col min="24" max="24" width="9.50390625" style="3" customWidth="1"/>
    <col min="25" max="25" width="10.375" style="3" customWidth="1"/>
    <col min="26" max="26" width="9.375" style="3" customWidth="1"/>
    <col min="27" max="27" width="10.00390625" style="3" customWidth="1"/>
    <col min="28" max="28" width="9.50390625" style="3" customWidth="1"/>
    <col min="29" max="29" width="8.625" style="3" customWidth="1"/>
    <col min="30" max="39" width="9.00390625" style="3" customWidth="1"/>
    <col min="40" max="16384" width="9.00390625" style="4" customWidth="1"/>
  </cols>
  <sheetData>
    <row r="1" spans="1:27" ht="24.75" customHeight="1">
      <c r="A1" s="5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1.75" customHeight="1">
      <c r="A2" s="6" t="s">
        <v>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9" ht="14.25" customHeight="1">
      <c r="A3" s="7" t="s">
        <v>58</v>
      </c>
      <c r="B3" s="7" t="s">
        <v>59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37" t="s">
        <v>60</v>
      </c>
      <c r="T3" s="37"/>
      <c r="U3" s="37"/>
      <c r="V3" s="37"/>
      <c r="W3" s="37"/>
      <c r="X3" s="37"/>
      <c r="Y3" s="37"/>
      <c r="Z3" s="37"/>
      <c r="AA3" s="37"/>
      <c r="AB3" s="50" t="s">
        <v>61</v>
      </c>
      <c r="AC3" s="50" t="s">
        <v>62</v>
      </c>
    </row>
    <row r="4" spans="1:29" ht="13.5" customHeight="1">
      <c r="A4" s="7"/>
      <c r="B4" s="7" t="s">
        <v>63</v>
      </c>
      <c r="C4" s="7" t="s">
        <v>64</v>
      </c>
      <c r="D4" s="7"/>
      <c r="E4" s="7"/>
      <c r="F4" s="7"/>
      <c r="G4" s="7"/>
      <c r="H4" s="7"/>
      <c r="I4" s="7" t="s">
        <v>65</v>
      </c>
      <c r="J4" s="7"/>
      <c r="K4" s="7"/>
      <c r="L4" s="7"/>
      <c r="M4" s="7"/>
      <c r="N4" s="7"/>
      <c r="O4" s="7" t="s">
        <v>66</v>
      </c>
      <c r="P4" s="7"/>
      <c r="Q4" s="7"/>
      <c r="R4" s="7"/>
      <c r="S4" s="38" t="s">
        <v>67</v>
      </c>
      <c r="T4" s="39"/>
      <c r="U4" s="39"/>
      <c r="V4" s="39"/>
      <c r="W4" s="40"/>
      <c r="X4" s="38" t="s">
        <v>68</v>
      </c>
      <c r="Y4" s="39"/>
      <c r="Z4" s="39"/>
      <c r="AA4" s="7" t="s">
        <v>69</v>
      </c>
      <c r="AB4" s="50"/>
      <c r="AC4" s="50"/>
    </row>
    <row r="5" spans="1:29" ht="18.75" customHeight="1">
      <c r="A5" s="7"/>
      <c r="B5" s="7"/>
      <c r="C5" s="7" t="s">
        <v>70</v>
      </c>
      <c r="D5" s="7"/>
      <c r="E5" s="7"/>
      <c r="F5" s="7" t="s">
        <v>71</v>
      </c>
      <c r="G5" s="7"/>
      <c r="H5" s="7"/>
      <c r="I5" s="7" t="s">
        <v>70</v>
      </c>
      <c r="J5" s="7"/>
      <c r="K5" s="7"/>
      <c r="L5" s="7" t="s">
        <v>71</v>
      </c>
      <c r="M5" s="7"/>
      <c r="N5" s="7"/>
      <c r="O5" s="7" t="s">
        <v>19</v>
      </c>
      <c r="P5" s="7" t="s">
        <v>20</v>
      </c>
      <c r="Q5" s="7" t="s">
        <v>21</v>
      </c>
      <c r="R5" s="7" t="s">
        <v>22</v>
      </c>
      <c r="S5" s="37" t="s">
        <v>63</v>
      </c>
      <c r="T5" s="41" t="s">
        <v>72</v>
      </c>
      <c r="U5" s="41" t="s">
        <v>73</v>
      </c>
      <c r="V5" s="41" t="s">
        <v>74</v>
      </c>
      <c r="W5" s="41" t="s">
        <v>75</v>
      </c>
      <c r="X5" s="41" t="s">
        <v>63</v>
      </c>
      <c r="Y5" s="41" t="s">
        <v>72</v>
      </c>
      <c r="Z5" s="41" t="s">
        <v>73</v>
      </c>
      <c r="AA5" s="7"/>
      <c r="AB5" s="50"/>
      <c r="AC5" s="50"/>
    </row>
    <row r="6" spans="1:29" ht="27" customHeight="1">
      <c r="A6" s="7"/>
      <c r="B6" s="7"/>
      <c r="C6" s="7" t="s">
        <v>76</v>
      </c>
      <c r="D6" s="7" t="s">
        <v>77</v>
      </c>
      <c r="E6" s="7" t="s">
        <v>78</v>
      </c>
      <c r="F6" s="7" t="s">
        <v>76</v>
      </c>
      <c r="G6" s="7" t="s">
        <v>77</v>
      </c>
      <c r="H6" s="7" t="s">
        <v>78</v>
      </c>
      <c r="I6" s="7" t="s">
        <v>76</v>
      </c>
      <c r="J6" s="7" t="s">
        <v>77</v>
      </c>
      <c r="K6" s="7" t="s">
        <v>78</v>
      </c>
      <c r="L6" s="7" t="s">
        <v>76</v>
      </c>
      <c r="M6" s="7" t="s">
        <v>77</v>
      </c>
      <c r="N6" s="7" t="s">
        <v>78</v>
      </c>
      <c r="O6" s="7"/>
      <c r="P6" s="7"/>
      <c r="Q6" s="7"/>
      <c r="R6" s="7"/>
      <c r="S6" s="37"/>
      <c r="T6" s="41"/>
      <c r="U6" s="41"/>
      <c r="V6" s="41"/>
      <c r="W6" s="41"/>
      <c r="X6" s="41"/>
      <c r="Y6" s="41"/>
      <c r="Z6" s="41"/>
      <c r="AA6" s="7"/>
      <c r="AB6" s="50"/>
      <c r="AC6" s="50"/>
    </row>
    <row r="7" spans="1:29" ht="38.25" customHeight="1">
      <c r="A7" s="7"/>
      <c r="B7" s="10" t="s">
        <v>40</v>
      </c>
      <c r="C7" s="10" t="s">
        <v>40</v>
      </c>
      <c r="D7" s="10" t="s">
        <v>40</v>
      </c>
      <c r="E7" s="10" t="s">
        <v>40</v>
      </c>
      <c r="F7" s="10" t="s">
        <v>40</v>
      </c>
      <c r="G7" s="10" t="s">
        <v>40</v>
      </c>
      <c r="H7" s="10" t="s">
        <v>40</v>
      </c>
      <c r="I7" s="10" t="s">
        <v>40</v>
      </c>
      <c r="J7" s="10" t="s">
        <v>40</v>
      </c>
      <c r="K7" s="10" t="s">
        <v>40</v>
      </c>
      <c r="L7" s="10" t="s">
        <v>40</v>
      </c>
      <c r="M7" s="10" t="s">
        <v>40</v>
      </c>
      <c r="N7" s="10" t="s">
        <v>40</v>
      </c>
      <c r="O7" s="10" t="s">
        <v>40</v>
      </c>
      <c r="P7" s="10" t="s">
        <v>40</v>
      </c>
      <c r="Q7" s="10" t="s">
        <v>40</v>
      </c>
      <c r="R7" s="10" t="s">
        <v>40</v>
      </c>
      <c r="S7" s="42" t="s">
        <v>41</v>
      </c>
      <c r="T7" s="42" t="s">
        <v>41</v>
      </c>
      <c r="U7" s="42" t="s">
        <v>41</v>
      </c>
      <c r="V7" s="42" t="s">
        <v>41</v>
      </c>
      <c r="W7" s="42" t="s">
        <v>41</v>
      </c>
      <c r="X7" s="42" t="s">
        <v>41</v>
      </c>
      <c r="Y7" s="42" t="s">
        <v>41</v>
      </c>
      <c r="Z7" s="42" t="s">
        <v>41</v>
      </c>
      <c r="AA7" s="10" t="s">
        <v>42</v>
      </c>
      <c r="AB7" s="42" t="s">
        <v>41</v>
      </c>
      <c r="AC7" s="42" t="s">
        <v>41</v>
      </c>
    </row>
    <row r="8" spans="1:29" ht="27.75" customHeight="1">
      <c r="A8" s="11" t="s">
        <v>43</v>
      </c>
      <c r="B8" s="12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2">
        <v>14</v>
      </c>
      <c r="P8" s="12">
        <v>15</v>
      </c>
      <c r="Q8" s="12">
        <v>16</v>
      </c>
      <c r="R8" s="12">
        <v>17</v>
      </c>
      <c r="S8" s="13">
        <v>18</v>
      </c>
      <c r="T8" s="13">
        <v>19</v>
      </c>
      <c r="U8" s="13">
        <v>20</v>
      </c>
      <c r="V8" s="13">
        <v>21</v>
      </c>
      <c r="W8" s="13">
        <v>22</v>
      </c>
      <c r="X8" s="13">
        <v>23</v>
      </c>
      <c r="Y8" s="13">
        <v>24</v>
      </c>
      <c r="Z8" s="13">
        <v>25</v>
      </c>
      <c r="AA8" s="13">
        <v>26</v>
      </c>
      <c r="AB8" s="13">
        <v>27</v>
      </c>
      <c r="AC8" s="13">
        <v>28</v>
      </c>
    </row>
    <row r="9" spans="1:29" s="1" customFormat="1" ht="38.25" customHeight="1">
      <c r="A9" s="129" t="s">
        <v>44</v>
      </c>
      <c r="B9" s="130">
        <f>'特困人员 (乡镇)'!B25</f>
        <v>848</v>
      </c>
      <c r="C9" s="130">
        <f>'特困人员 (乡镇)'!C25</f>
        <v>19</v>
      </c>
      <c r="D9" s="130">
        <f>'特困人员 (乡镇)'!D25</f>
        <v>2</v>
      </c>
      <c r="E9" s="130">
        <f>'特困人员 (乡镇)'!E25</f>
        <v>2</v>
      </c>
      <c r="F9" s="130">
        <f>'特困人员 (乡镇)'!F25</f>
        <v>3</v>
      </c>
      <c r="G9" s="130">
        <f>'特困人员 (乡镇)'!G25</f>
        <v>7</v>
      </c>
      <c r="H9" s="130">
        <f>'特困人员 (乡镇)'!H25</f>
        <v>2</v>
      </c>
      <c r="I9" s="130">
        <f>'特困人员 (乡镇)'!I25</f>
        <v>494</v>
      </c>
      <c r="J9" s="130">
        <f>'特困人员 (乡镇)'!J25</f>
        <v>42</v>
      </c>
      <c r="K9" s="130">
        <f>'特困人员 (乡镇)'!K25</f>
        <v>24</v>
      </c>
      <c r="L9" s="130">
        <f>'特困人员 (乡镇)'!L25</f>
        <v>69</v>
      </c>
      <c r="M9" s="130">
        <f>'特困人员 (乡镇)'!M25</f>
        <v>142</v>
      </c>
      <c r="N9" s="130">
        <f>'特困人员 (乡镇)'!N25</f>
        <v>42</v>
      </c>
      <c r="O9" s="130">
        <f>'特困人员 (乡镇)'!O25</f>
        <v>39</v>
      </c>
      <c r="P9" s="130">
        <f>'特困人员 (乡镇)'!P25</f>
        <v>601</v>
      </c>
      <c r="Q9" s="130">
        <f>'特困人员 (乡镇)'!Q25</f>
        <v>8</v>
      </c>
      <c r="R9" s="130">
        <f>'特困人员 (乡镇)'!R25</f>
        <v>377</v>
      </c>
      <c r="S9" s="130">
        <f>'特困人员 (乡镇)'!S25</f>
        <v>1452.7394</v>
      </c>
      <c r="T9" s="130">
        <f>'特困人员 (乡镇)'!T25</f>
        <v>1106.5012000000002</v>
      </c>
      <c r="U9" s="130">
        <f>'特困人员 (乡镇)'!U25</f>
        <v>335.2558</v>
      </c>
      <c r="V9" s="130">
        <f>'特困人员 (乡镇)'!V25</f>
        <v>10.9824</v>
      </c>
      <c r="W9" s="130">
        <f>'特困人员 (乡镇)'!W25</f>
        <v>0</v>
      </c>
      <c r="X9" s="130">
        <f>'特困人员 (乡镇)'!X25</f>
        <v>120.5898</v>
      </c>
      <c r="Y9" s="130">
        <f>'特困人员 (乡镇)'!Y25</f>
        <v>92.60159999999999</v>
      </c>
      <c r="Z9" s="130">
        <f>'特困人员 (乡镇)'!Z25</f>
        <v>27.9882</v>
      </c>
      <c r="AA9" s="130">
        <f>'特困人员 (乡镇)'!AA25</f>
        <v>1422.0495283018865</v>
      </c>
      <c r="AB9" s="130">
        <f>'特困人员 (乡镇)'!AB25</f>
        <v>0</v>
      </c>
      <c r="AC9" s="130">
        <f>'特困人员 (乡镇)'!AC25</f>
        <v>0</v>
      </c>
    </row>
    <row r="10" spans="1:29" s="1" customFormat="1" ht="38.25" customHeight="1">
      <c r="A10" s="129"/>
      <c r="B10" s="131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1"/>
      <c r="P10" s="131"/>
      <c r="Q10" s="131"/>
      <c r="R10" s="131"/>
      <c r="S10" s="130"/>
      <c r="T10" s="130"/>
      <c r="U10" s="130"/>
      <c r="V10" s="130"/>
      <c r="W10" s="130"/>
      <c r="X10" s="130"/>
      <c r="Y10" s="130"/>
      <c r="Z10" s="130"/>
      <c r="AA10" s="142"/>
      <c r="AB10" s="130"/>
      <c r="AC10" s="130"/>
    </row>
    <row r="11" spans="1:29" s="1" customFormat="1" ht="38.25" customHeight="1">
      <c r="A11" s="129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1"/>
      <c r="P11" s="131"/>
      <c r="Q11" s="131"/>
      <c r="R11" s="131"/>
      <c r="S11" s="130"/>
      <c r="T11" s="130"/>
      <c r="U11" s="130"/>
      <c r="V11" s="130"/>
      <c r="W11" s="130"/>
      <c r="X11" s="130"/>
      <c r="Y11" s="130"/>
      <c r="Z11" s="130"/>
      <c r="AA11" s="142"/>
      <c r="AB11" s="130"/>
      <c r="AC11" s="130"/>
    </row>
    <row r="12" spans="1:29" s="2" customFormat="1" ht="27" customHeight="1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40"/>
      <c r="T12" s="140"/>
      <c r="U12" s="140"/>
      <c r="V12" s="140"/>
      <c r="W12" s="140"/>
      <c r="X12" s="140"/>
      <c r="Y12" s="140"/>
      <c r="Z12" s="140"/>
      <c r="AA12" s="142"/>
      <c r="AB12" s="140"/>
      <c r="AC12" s="140"/>
    </row>
    <row r="13" spans="1:29" s="1" customFormat="1" ht="38.25" customHeight="1">
      <c r="A13" s="135"/>
      <c r="B13" s="13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23"/>
      <c r="Q13" s="23"/>
      <c r="R13" s="23"/>
      <c r="S13" s="130"/>
      <c r="T13" s="47"/>
      <c r="U13" s="47"/>
      <c r="V13" s="47"/>
      <c r="W13" s="47"/>
      <c r="X13" s="130"/>
      <c r="Y13" s="47"/>
      <c r="Z13" s="47"/>
      <c r="AA13" s="142"/>
      <c r="AB13" s="130"/>
      <c r="AC13" s="130"/>
    </row>
    <row r="14" spans="1:29" s="1" customFormat="1" ht="38.25" customHeight="1">
      <c r="A14" s="129"/>
      <c r="B14" s="131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1"/>
      <c r="P14" s="131"/>
      <c r="Q14" s="131"/>
      <c r="R14" s="141"/>
      <c r="S14" s="130"/>
      <c r="T14" s="130"/>
      <c r="U14" s="130"/>
      <c r="V14" s="130"/>
      <c r="W14" s="130"/>
      <c r="X14" s="130"/>
      <c r="Y14" s="130"/>
      <c r="Z14" s="130"/>
      <c r="AA14" s="142"/>
      <c r="AB14" s="130"/>
      <c r="AC14" s="130"/>
    </row>
    <row r="15" spans="1:29" s="1" customFormat="1" ht="38.25" customHeight="1">
      <c r="A15" s="135"/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6"/>
      <c r="P15" s="136"/>
      <c r="Q15" s="136"/>
      <c r="R15" s="136"/>
      <c r="S15" s="130"/>
      <c r="T15" s="130"/>
      <c r="U15" s="130"/>
      <c r="V15" s="130"/>
      <c r="W15" s="130"/>
      <c r="X15" s="130"/>
      <c r="Y15" s="130"/>
      <c r="Z15" s="130"/>
      <c r="AA15" s="142"/>
      <c r="AB15" s="130"/>
      <c r="AC15" s="130"/>
    </row>
    <row r="16" spans="1:29" s="1" customFormat="1" ht="38.25" customHeight="1">
      <c r="A16" s="135"/>
      <c r="B16" s="23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/>
      <c r="P16" s="23"/>
      <c r="Q16" s="23"/>
      <c r="R16" s="23"/>
      <c r="S16" s="47"/>
      <c r="T16" s="47"/>
      <c r="U16" s="47"/>
      <c r="V16" s="130"/>
      <c r="W16" s="130"/>
      <c r="X16" s="47"/>
      <c r="Y16" s="130"/>
      <c r="Z16" s="47"/>
      <c r="AA16" s="142"/>
      <c r="AB16" s="130"/>
      <c r="AC16" s="130"/>
    </row>
    <row r="17" spans="1:29" s="1" customFormat="1" ht="30" customHeight="1">
      <c r="A17" s="136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42"/>
      <c r="AB17" s="130"/>
      <c r="AC17" s="130"/>
    </row>
    <row r="18" spans="1:29" s="1" customFormat="1" ht="38.25" customHeight="1">
      <c r="A18" s="129"/>
      <c r="B18" s="131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1"/>
      <c r="P18" s="131"/>
      <c r="Q18" s="131"/>
      <c r="R18" s="131"/>
      <c r="S18" s="130"/>
      <c r="T18" s="130"/>
      <c r="U18" s="130"/>
      <c r="V18" s="130"/>
      <c r="W18" s="130"/>
      <c r="X18" s="130"/>
      <c r="Y18" s="130"/>
      <c r="Z18" s="130"/>
      <c r="AA18" s="142"/>
      <c r="AB18" s="130"/>
      <c r="AC18" s="130"/>
    </row>
    <row r="19" spans="1:29" s="1" customFormat="1" ht="38.25" customHeight="1">
      <c r="A19" s="129"/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42"/>
      <c r="AB19" s="130"/>
      <c r="AC19" s="130"/>
    </row>
    <row r="20" spans="1:29" s="1" customFormat="1" ht="38.25" customHeight="1">
      <c r="A20" s="129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0"/>
      <c r="T20" s="130"/>
      <c r="U20" s="130"/>
      <c r="V20" s="130"/>
      <c r="W20" s="130"/>
      <c r="X20" s="130"/>
      <c r="Y20" s="130"/>
      <c r="Z20" s="130"/>
      <c r="AA20" s="142"/>
      <c r="AB20" s="130"/>
      <c r="AC20" s="130"/>
    </row>
    <row r="21" spans="1:39" ht="38.25" customHeight="1">
      <c r="A21" s="137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27" ht="60.75" customHeight="1">
      <c r="A22" s="26" t="s">
        <v>79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9" ht="35.25" customHeight="1">
      <c r="A23" s="138" t="s">
        <v>3</v>
      </c>
      <c r="B23" s="138"/>
      <c r="C23" s="138"/>
      <c r="D23" s="139"/>
      <c r="E23" s="139"/>
      <c r="F23" s="138" t="s">
        <v>80</v>
      </c>
      <c r="G23" s="138"/>
      <c r="H23" s="138"/>
      <c r="I23" s="138"/>
      <c r="J23" s="138"/>
      <c r="K23" s="138"/>
      <c r="L23" s="138" t="s">
        <v>81</v>
      </c>
      <c r="M23" s="138"/>
      <c r="N23" s="138"/>
      <c r="O23" s="138"/>
      <c r="P23" s="138"/>
      <c r="Q23" s="138"/>
      <c r="S23" s="138" t="s">
        <v>49</v>
      </c>
      <c r="T23" s="138"/>
      <c r="U23" s="138"/>
      <c r="V23" s="138"/>
      <c r="X23" s="143" t="s">
        <v>7</v>
      </c>
      <c r="Y23" s="138"/>
      <c r="Z23" s="138"/>
      <c r="AA23" s="143" t="s">
        <v>8</v>
      </c>
      <c r="AB23" s="138"/>
      <c r="AC23" s="138"/>
    </row>
    <row r="25" ht="15">
      <c r="D25" s="27"/>
    </row>
  </sheetData>
  <sheetProtection/>
  <mergeCells count="31">
    <mergeCell ref="A1:AA1"/>
    <mergeCell ref="A2:AA2"/>
    <mergeCell ref="B3:R3"/>
    <mergeCell ref="S3:AA3"/>
    <mergeCell ref="C4:H4"/>
    <mergeCell ref="I4:N4"/>
    <mergeCell ref="O4:R4"/>
    <mergeCell ref="S4:W4"/>
    <mergeCell ref="X4:Z4"/>
    <mergeCell ref="C5:E5"/>
    <mergeCell ref="F5:H5"/>
    <mergeCell ref="I5:K5"/>
    <mergeCell ref="L5:N5"/>
    <mergeCell ref="A22:AA22"/>
    <mergeCell ref="A3:A7"/>
    <mergeCell ref="B4:B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4:AA6"/>
    <mergeCell ref="AB3:AB6"/>
    <mergeCell ref="AC3:AC6"/>
  </mergeCells>
  <printOptions horizontalCentered="1" verticalCentered="1"/>
  <pageMargins left="0" right="0" top="0.40902777777777777" bottom="0.40902777777777777" header="0.5118055555555555" footer="0.5118055555555555"/>
  <pageSetup horizontalDpi="600" verticalDpi="6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7"/>
  <sheetViews>
    <sheetView zoomScaleSheetLayoutView="100" workbookViewId="0" topLeftCell="A4">
      <selection activeCell="Q12" sqref="Q12"/>
    </sheetView>
  </sheetViews>
  <sheetFormatPr defaultColWidth="9.00390625" defaultRowHeight="14.25"/>
  <cols>
    <col min="1" max="1" width="6.375" style="62" customWidth="1"/>
    <col min="2" max="3" width="5.25390625" style="61" customWidth="1"/>
    <col min="4" max="17" width="4.875" style="61" customWidth="1"/>
    <col min="18" max="21" width="3.75390625" style="61" customWidth="1"/>
    <col min="22" max="22" width="9.00390625" style="63" customWidth="1"/>
    <col min="23" max="23" width="7.875" style="63" customWidth="1"/>
    <col min="24" max="25" width="7.625" style="63" customWidth="1"/>
    <col min="26" max="26" width="5.375" style="63" customWidth="1"/>
    <col min="27" max="27" width="8.375" style="63" customWidth="1"/>
    <col min="28" max="28" width="7.875" style="63" customWidth="1"/>
    <col min="29" max="30" width="7.375" style="63" customWidth="1"/>
    <col min="31" max="31" width="4.875" style="63" customWidth="1"/>
    <col min="32" max="32" width="5.875" style="61" customWidth="1"/>
  </cols>
  <sheetData>
    <row r="1" ht="19.5" customHeight="1">
      <c r="A1" s="64" t="s">
        <v>0</v>
      </c>
    </row>
    <row r="2" spans="1:32" ht="42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</row>
    <row r="3" spans="1:32" ht="27.75" customHeight="1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</row>
    <row r="4" spans="1:48" ht="26.25" customHeight="1">
      <c r="A4" s="67" t="s">
        <v>9</v>
      </c>
      <c r="B4" s="68" t="s">
        <v>10</v>
      </c>
      <c r="C4" s="68" t="s">
        <v>11</v>
      </c>
      <c r="D4" s="68" t="s">
        <v>12</v>
      </c>
      <c r="E4" s="68"/>
      <c r="F4" s="68"/>
      <c r="G4" s="68"/>
      <c r="H4" s="68" t="s">
        <v>13</v>
      </c>
      <c r="I4" s="68"/>
      <c r="J4" s="68"/>
      <c r="K4" s="68"/>
      <c r="L4" s="68" t="s">
        <v>14</v>
      </c>
      <c r="M4" s="68"/>
      <c r="N4" s="68"/>
      <c r="O4" s="68"/>
      <c r="P4" s="68"/>
      <c r="Q4" s="68"/>
      <c r="R4" s="90" t="s">
        <v>15</v>
      </c>
      <c r="S4" s="91"/>
      <c r="T4" s="91"/>
      <c r="U4" s="92"/>
      <c r="V4" s="93" t="s">
        <v>51</v>
      </c>
      <c r="W4" s="106"/>
      <c r="X4" s="106"/>
      <c r="Y4" s="106"/>
      <c r="Z4" s="106"/>
      <c r="AA4" s="93" t="s">
        <v>17</v>
      </c>
      <c r="AB4" s="106"/>
      <c r="AC4" s="106"/>
      <c r="AD4" s="106"/>
      <c r="AE4" s="107"/>
      <c r="AF4" s="68" t="s">
        <v>18</v>
      </c>
      <c r="AH4" s="68" t="s">
        <v>10</v>
      </c>
      <c r="AI4" s="68" t="s">
        <v>11</v>
      </c>
      <c r="AJ4" s="93" t="s">
        <v>51</v>
      </c>
      <c r="AK4" s="96"/>
      <c r="AL4" s="96"/>
      <c r="AM4" s="96"/>
      <c r="AN4" s="96"/>
      <c r="AP4" s="68" t="s">
        <v>10</v>
      </c>
      <c r="AQ4" s="68" t="s">
        <v>11</v>
      </c>
      <c r="AR4" s="96" t="s">
        <v>51</v>
      </c>
      <c r="AS4" s="96"/>
      <c r="AT4" s="96"/>
      <c r="AU4" s="96"/>
      <c r="AV4" s="96"/>
    </row>
    <row r="5" spans="1:48" ht="35.25" customHeight="1">
      <c r="A5" s="70"/>
      <c r="B5" s="68"/>
      <c r="C5" s="68"/>
      <c r="D5" s="72" t="s">
        <v>19</v>
      </c>
      <c r="E5" s="72" t="s">
        <v>20</v>
      </c>
      <c r="F5" s="72" t="s">
        <v>21</v>
      </c>
      <c r="G5" s="72" t="s">
        <v>22</v>
      </c>
      <c r="H5" s="72" t="s">
        <v>23</v>
      </c>
      <c r="I5" s="72" t="s">
        <v>24</v>
      </c>
      <c r="J5" s="72" t="s">
        <v>25</v>
      </c>
      <c r="K5" s="72" t="s">
        <v>26</v>
      </c>
      <c r="L5" s="72" t="s">
        <v>27</v>
      </c>
      <c r="M5" s="72" t="s">
        <v>28</v>
      </c>
      <c r="N5" s="72" t="s">
        <v>29</v>
      </c>
      <c r="O5" s="72" t="s">
        <v>30</v>
      </c>
      <c r="P5" s="72" t="s">
        <v>31</v>
      </c>
      <c r="Q5" s="72" t="s">
        <v>32</v>
      </c>
      <c r="R5" s="94" t="s">
        <v>33</v>
      </c>
      <c r="S5" s="95"/>
      <c r="T5" s="94" t="s">
        <v>34</v>
      </c>
      <c r="U5" s="95"/>
      <c r="V5" s="96"/>
      <c r="W5" s="96" t="s">
        <v>35</v>
      </c>
      <c r="X5" s="96" t="s">
        <v>36</v>
      </c>
      <c r="Y5" s="96" t="s">
        <v>37</v>
      </c>
      <c r="Z5" s="93" t="s">
        <v>38</v>
      </c>
      <c r="AA5" s="96"/>
      <c r="AB5" s="96" t="s">
        <v>35</v>
      </c>
      <c r="AC5" s="96" t="s">
        <v>36</v>
      </c>
      <c r="AD5" s="96" t="s">
        <v>37</v>
      </c>
      <c r="AE5" s="93" t="s">
        <v>38</v>
      </c>
      <c r="AF5" s="68"/>
      <c r="AH5" s="68"/>
      <c r="AI5" s="68"/>
      <c r="AJ5" s="96"/>
      <c r="AK5" s="96" t="s">
        <v>35</v>
      </c>
      <c r="AL5" s="96" t="s">
        <v>36</v>
      </c>
      <c r="AM5" s="96" t="s">
        <v>37</v>
      </c>
      <c r="AN5" s="96" t="s">
        <v>38</v>
      </c>
      <c r="AP5" s="68"/>
      <c r="AQ5" s="68"/>
      <c r="AR5" s="96"/>
      <c r="AS5" s="96" t="s">
        <v>35</v>
      </c>
      <c r="AT5" s="96" t="s">
        <v>36</v>
      </c>
      <c r="AU5" s="96" t="s">
        <v>37</v>
      </c>
      <c r="AV5" s="96" t="s">
        <v>38</v>
      </c>
    </row>
    <row r="6" spans="1:48" ht="15.75" customHeight="1">
      <c r="A6" s="73"/>
      <c r="B6" s="68" t="s">
        <v>39</v>
      </c>
      <c r="C6" s="68" t="s">
        <v>40</v>
      </c>
      <c r="D6" s="68" t="s">
        <v>40</v>
      </c>
      <c r="E6" s="68" t="s">
        <v>40</v>
      </c>
      <c r="F6" s="68" t="s">
        <v>40</v>
      </c>
      <c r="G6" s="68" t="s">
        <v>40</v>
      </c>
      <c r="H6" s="68" t="s">
        <v>40</v>
      </c>
      <c r="I6" s="68" t="s">
        <v>40</v>
      </c>
      <c r="J6" s="68" t="s">
        <v>40</v>
      </c>
      <c r="K6" s="68" t="s">
        <v>40</v>
      </c>
      <c r="L6" s="68" t="s">
        <v>40</v>
      </c>
      <c r="M6" s="68" t="s">
        <v>40</v>
      </c>
      <c r="N6" s="68" t="s">
        <v>40</v>
      </c>
      <c r="O6" s="68" t="s">
        <v>40</v>
      </c>
      <c r="P6" s="68" t="s">
        <v>40</v>
      </c>
      <c r="Q6" s="68" t="s">
        <v>40</v>
      </c>
      <c r="R6" s="74" t="s">
        <v>39</v>
      </c>
      <c r="S6" s="74" t="s">
        <v>40</v>
      </c>
      <c r="T6" s="74" t="s">
        <v>39</v>
      </c>
      <c r="U6" s="74" t="s">
        <v>40</v>
      </c>
      <c r="V6" s="96" t="s">
        <v>41</v>
      </c>
      <c r="W6" s="96" t="s">
        <v>41</v>
      </c>
      <c r="X6" s="96" t="s">
        <v>41</v>
      </c>
      <c r="Y6" s="96" t="s">
        <v>41</v>
      </c>
      <c r="Z6" s="96" t="s">
        <v>41</v>
      </c>
      <c r="AA6" s="96" t="s">
        <v>41</v>
      </c>
      <c r="AB6" s="96" t="s">
        <v>41</v>
      </c>
      <c r="AC6" s="96" t="s">
        <v>41</v>
      </c>
      <c r="AD6" s="96" t="s">
        <v>41</v>
      </c>
      <c r="AE6" s="96" t="s">
        <v>41</v>
      </c>
      <c r="AF6" s="68" t="s">
        <v>42</v>
      </c>
      <c r="AH6" s="68" t="s">
        <v>39</v>
      </c>
      <c r="AI6" s="68" t="s">
        <v>40</v>
      </c>
      <c r="AJ6" s="96" t="s">
        <v>41</v>
      </c>
      <c r="AK6" s="96" t="s">
        <v>41</v>
      </c>
      <c r="AL6" s="96" t="s">
        <v>41</v>
      </c>
      <c r="AM6" s="96" t="s">
        <v>41</v>
      </c>
      <c r="AN6" s="96" t="s">
        <v>41</v>
      </c>
      <c r="AP6" s="68" t="s">
        <v>39</v>
      </c>
      <c r="AQ6" s="68" t="s">
        <v>40</v>
      </c>
      <c r="AR6" s="96" t="s">
        <v>41</v>
      </c>
      <c r="AS6" s="96" t="s">
        <v>41</v>
      </c>
      <c r="AT6" s="96" t="s">
        <v>41</v>
      </c>
      <c r="AU6" s="96" t="s">
        <v>41</v>
      </c>
      <c r="AV6" s="96" t="s">
        <v>41</v>
      </c>
    </row>
    <row r="7" spans="1:48" ht="14.25" customHeight="1">
      <c r="A7" s="68" t="s">
        <v>43</v>
      </c>
      <c r="B7" s="68">
        <v>1</v>
      </c>
      <c r="C7" s="68">
        <v>2</v>
      </c>
      <c r="D7" s="68">
        <v>5</v>
      </c>
      <c r="E7" s="68">
        <v>6</v>
      </c>
      <c r="F7" s="68">
        <v>7</v>
      </c>
      <c r="G7" s="68">
        <v>8</v>
      </c>
      <c r="H7" s="68">
        <v>9</v>
      </c>
      <c r="I7" s="68">
        <v>10</v>
      </c>
      <c r="J7" s="68">
        <v>11</v>
      </c>
      <c r="K7" s="68">
        <v>12</v>
      </c>
      <c r="L7" s="68">
        <v>13</v>
      </c>
      <c r="M7" s="68">
        <v>14</v>
      </c>
      <c r="N7" s="68">
        <v>15</v>
      </c>
      <c r="O7" s="68">
        <v>16</v>
      </c>
      <c r="P7" s="68">
        <v>17</v>
      </c>
      <c r="Q7" s="68">
        <v>18</v>
      </c>
      <c r="R7" s="68">
        <v>19</v>
      </c>
      <c r="S7" s="68">
        <v>20</v>
      </c>
      <c r="T7" s="68">
        <v>21</v>
      </c>
      <c r="U7" s="68">
        <v>22</v>
      </c>
      <c r="V7" s="68">
        <v>23</v>
      </c>
      <c r="W7" s="68">
        <v>24</v>
      </c>
      <c r="X7" s="68">
        <v>25</v>
      </c>
      <c r="Y7" s="68">
        <v>26</v>
      </c>
      <c r="Z7" s="68">
        <v>27</v>
      </c>
      <c r="AA7" s="68">
        <v>28</v>
      </c>
      <c r="AB7" s="68">
        <v>29</v>
      </c>
      <c r="AC7" s="68">
        <v>30</v>
      </c>
      <c r="AD7" s="68">
        <v>31</v>
      </c>
      <c r="AE7" s="68">
        <v>32</v>
      </c>
      <c r="AF7" s="68">
        <v>33</v>
      </c>
      <c r="AH7" s="68">
        <v>1</v>
      </c>
      <c r="AI7" s="68">
        <v>2</v>
      </c>
      <c r="AJ7" s="68">
        <v>23</v>
      </c>
      <c r="AK7" s="68">
        <v>24</v>
      </c>
      <c r="AL7" s="68">
        <v>25</v>
      </c>
      <c r="AM7" s="68">
        <v>26</v>
      </c>
      <c r="AN7" s="68">
        <v>27</v>
      </c>
      <c r="AP7" s="68">
        <v>1</v>
      </c>
      <c r="AQ7" s="68">
        <v>2</v>
      </c>
      <c r="AR7" s="68">
        <v>23</v>
      </c>
      <c r="AS7" s="68">
        <v>24</v>
      </c>
      <c r="AT7" s="68">
        <v>25</v>
      </c>
      <c r="AU7" s="68">
        <v>26</v>
      </c>
      <c r="AV7" s="68">
        <v>27</v>
      </c>
    </row>
    <row r="8" spans="1:48" ht="25.5" customHeight="1">
      <c r="A8" s="68" t="s">
        <v>82</v>
      </c>
      <c r="B8" s="114">
        <v>137</v>
      </c>
      <c r="C8" s="114">
        <v>207</v>
      </c>
      <c r="D8" s="114">
        <v>78</v>
      </c>
      <c r="E8" s="114">
        <v>26</v>
      </c>
      <c r="F8" s="114">
        <v>29</v>
      </c>
      <c r="G8" s="115">
        <v>101</v>
      </c>
      <c r="H8" s="114">
        <v>38</v>
      </c>
      <c r="I8" s="114">
        <v>42</v>
      </c>
      <c r="J8" s="114">
        <v>61</v>
      </c>
      <c r="K8" s="114">
        <v>66</v>
      </c>
      <c r="L8" s="114">
        <v>51</v>
      </c>
      <c r="M8" s="114">
        <v>117</v>
      </c>
      <c r="N8" s="114">
        <v>0</v>
      </c>
      <c r="O8" s="114">
        <v>0</v>
      </c>
      <c r="P8" s="114">
        <v>25</v>
      </c>
      <c r="Q8" s="114">
        <v>14</v>
      </c>
      <c r="R8" s="114">
        <v>1</v>
      </c>
      <c r="S8" s="114">
        <v>2</v>
      </c>
      <c r="T8" s="114">
        <v>0</v>
      </c>
      <c r="U8" s="114">
        <v>0</v>
      </c>
      <c r="V8" s="114">
        <v>125.0941</v>
      </c>
      <c r="W8" s="114">
        <v>124.8641</v>
      </c>
      <c r="X8" s="114">
        <v>0</v>
      </c>
      <c r="Y8" s="114">
        <v>0.23</v>
      </c>
      <c r="Z8" s="114">
        <v>0</v>
      </c>
      <c r="AA8" s="114">
        <v>10.4949</v>
      </c>
      <c r="AB8" s="114">
        <v>10.4749</v>
      </c>
      <c r="AC8" s="114">
        <v>0</v>
      </c>
      <c r="AD8" s="114">
        <v>0.02</v>
      </c>
      <c r="AE8" s="114">
        <v>0</v>
      </c>
      <c r="AF8" s="114">
        <v>506</v>
      </c>
      <c r="AH8" s="125">
        <v>136</v>
      </c>
      <c r="AI8" s="125">
        <v>205</v>
      </c>
      <c r="AJ8" s="126">
        <v>114.5992</v>
      </c>
      <c r="AK8" s="126">
        <v>114.3892</v>
      </c>
      <c r="AL8" s="126">
        <v>0</v>
      </c>
      <c r="AM8" s="126">
        <v>0.21</v>
      </c>
      <c r="AN8" s="126">
        <v>0</v>
      </c>
      <c r="AP8" s="113">
        <f aca="true" t="shared" si="0" ref="AP8:AP15">AH8+R8-T8-B8</f>
        <v>0</v>
      </c>
      <c r="AQ8" s="113">
        <f aca="true" t="shared" si="1" ref="AQ8:AQ15">AI8+S8-U8-C8</f>
        <v>0</v>
      </c>
      <c r="AR8" s="113">
        <f aca="true" t="shared" si="2" ref="AR8:AR15">AJ8+AA8-V8</f>
        <v>0</v>
      </c>
      <c r="AS8" s="113">
        <f aca="true" t="shared" si="3" ref="AS8:AU8">AB8+AK8-W8</f>
        <v>0</v>
      </c>
      <c r="AT8" s="113">
        <f t="shared" si="3"/>
        <v>0</v>
      </c>
      <c r="AU8" s="113">
        <f t="shared" si="3"/>
        <v>0</v>
      </c>
      <c r="AV8" s="113">
        <f aca="true" t="shared" si="4" ref="AV8:AV15">AN8-Z8</f>
        <v>0</v>
      </c>
    </row>
    <row r="9" spans="1:48" s="61" customFormat="1" ht="25.5" customHeight="1">
      <c r="A9" s="116" t="s">
        <v>83</v>
      </c>
      <c r="B9" s="117">
        <v>19</v>
      </c>
      <c r="C9" s="117">
        <v>36</v>
      </c>
      <c r="D9" s="117">
        <v>14</v>
      </c>
      <c r="E9" s="117">
        <v>2</v>
      </c>
      <c r="F9" s="117">
        <v>7</v>
      </c>
      <c r="G9" s="117">
        <v>16</v>
      </c>
      <c r="H9" s="117">
        <v>7</v>
      </c>
      <c r="I9" s="117">
        <v>5</v>
      </c>
      <c r="J9" s="117">
        <v>10</v>
      </c>
      <c r="K9" s="117">
        <v>14</v>
      </c>
      <c r="L9" s="117">
        <v>9</v>
      </c>
      <c r="M9" s="117">
        <v>21</v>
      </c>
      <c r="N9" s="117"/>
      <c r="O9" s="117"/>
      <c r="P9" s="117">
        <v>6</v>
      </c>
      <c r="Q9" s="120"/>
      <c r="R9" s="120"/>
      <c r="S9" s="120"/>
      <c r="T9" s="120"/>
      <c r="U9" s="120"/>
      <c r="V9" s="121">
        <v>18.1088</v>
      </c>
      <c r="W9" s="121">
        <v>18.1088</v>
      </c>
      <c r="X9" s="121"/>
      <c r="Y9" s="121"/>
      <c r="Z9" s="121"/>
      <c r="AA9" s="121">
        <v>1.6216</v>
      </c>
      <c r="AB9" s="121">
        <v>1.6216</v>
      </c>
      <c r="AC9" s="121"/>
      <c r="AD9" s="121"/>
      <c r="AE9" s="121"/>
      <c r="AF9" s="121"/>
      <c r="AH9" s="125">
        <v>19</v>
      </c>
      <c r="AI9" s="125">
        <v>36</v>
      </c>
      <c r="AJ9" s="126">
        <v>16.4872</v>
      </c>
      <c r="AK9" s="126">
        <v>16.4872</v>
      </c>
      <c r="AL9" s="126"/>
      <c r="AM9" s="126"/>
      <c r="AN9" s="126"/>
      <c r="AP9" s="113">
        <f t="shared" si="0"/>
        <v>0</v>
      </c>
      <c r="AQ9" s="113">
        <f t="shared" si="1"/>
        <v>0</v>
      </c>
      <c r="AR9" s="113">
        <f t="shared" si="2"/>
        <v>0</v>
      </c>
      <c r="AS9" s="113">
        <f aca="true" t="shared" si="5" ref="AS9:AU9">AB9+AK9-W9</f>
        <v>0</v>
      </c>
      <c r="AT9" s="113">
        <f t="shared" si="5"/>
        <v>0</v>
      </c>
      <c r="AU9" s="113">
        <f t="shared" si="5"/>
        <v>0</v>
      </c>
      <c r="AV9" s="113">
        <f t="shared" si="4"/>
        <v>0</v>
      </c>
    </row>
    <row r="10" spans="1:48" s="61" customFormat="1" ht="25.5" customHeight="1">
      <c r="A10" s="116" t="s">
        <v>84</v>
      </c>
      <c r="B10" s="117">
        <v>1</v>
      </c>
      <c r="C10" s="117">
        <v>1</v>
      </c>
      <c r="D10" s="117">
        <v>1</v>
      </c>
      <c r="E10" s="117"/>
      <c r="F10" s="117"/>
      <c r="G10" s="117">
        <v>1</v>
      </c>
      <c r="H10" s="117"/>
      <c r="I10" s="117">
        <v>1</v>
      </c>
      <c r="J10" s="117"/>
      <c r="K10" s="117"/>
      <c r="L10" s="117"/>
      <c r="M10" s="117">
        <v>1</v>
      </c>
      <c r="N10" s="117"/>
      <c r="O10" s="117"/>
      <c r="P10" s="117"/>
      <c r="Q10" s="120"/>
      <c r="R10" s="120"/>
      <c r="S10" s="120"/>
      <c r="T10" s="120"/>
      <c r="U10" s="120"/>
      <c r="V10" s="121">
        <v>0.7680000000000002</v>
      </c>
      <c r="W10" s="121">
        <v>0.7680000000000002</v>
      </c>
      <c r="X10" s="121">
        <v>0</v>
      </c>
      <c r="Y10" s="121">
        <v>0</v>
      </c>
      <c r="Z10" s="121">
        <v>0</v>
      </c>
      <c r="AA10" s="121">
        <v>0.064</v>
      </c>
      <c r="AB10" s="121">
        <v>0.064</v>
      </c>
      <c r="AC10" s="121">
        <v>0</v>
      </c>
      <c r="AD10" s="121">
        <v>0</v>
      </c>
      <c r="AE10" s="121">
        <v>0</v>
      </c>
      <c r="AF10" s="121">
        <v>640</v>
      </c>
      <c r="AH10" s="125">
        <v>1</v>
      </c>
      <c r="AI10" s="125">
        <v>1</v>
      </c>
      <c r="AJ10" s="126">
        <v>0.7040000000000002</v>
      </c>
      <c r="AK10" s="126">
        <v>0.7040000000000002</v>
      </c>
      <c r="AL10" s="126">
        <v>0</v>
      </c>
      <c r="AM10" s="126">
        <v>0</v>
      </c>
      <c r="AN10" s="126">
        <v>0</v>
      </c>
      <c r="AP10" s="113">
        <f t="shared" si="0"/>
        <v>0</v>
      </c>
      <c r="AQ10" s="113">
        <f t="shared" si="1"/>
        <v>0</v>
      </c>
      <c r="AR10" s="113">
        <f t="shared" si="2"/>
        <v>0</v>
      </c>
      <c r="AS10" s="113">
        <f aca="true" t="shared" si="6" ref="AS10:AU10">AB10+AK10-W10</f>
        <v>0</v>
      </c>
      <c r="AT10" s="113">
        <f t="shared" si="6"/>
        <v>0</v>
      </c>
      <c r="AU10" s="113">
        <f t="shared" si="6"/>
        <v>0</v>
      </c>
      <c r="AV10" s="113">
        <f t="shared" si="4"/>
        <v>0</v>
      </c>
    </row>
    <row r="11" spans="1:48" s="61" customFormat="1" ht="25.5" customHeight="1">
      <c r="A11" s="116" t="s">
        <v>85</v>
      </c>
      <c r="B11" s="117">
        <v>19</v>
      </c>
      <c r="C11" s="117">
        <v>33</v>
      </c>
      <c r="D11" s="117">
        <v>17</v>
      </c>
      <c r="E11" s="117">
        <v>4</v>
      </c>
      <c r="F11" s="117">
        <v>4</v>
      </c>
      <c r="G11" s="117">
        <v>10</v>
      </c>
      <c r="H11" s="117">
        <v>9</v>
      </c>
      <c r="I11" s="117">
        <v>7</v>
      </c>
      <c r="J11" s="117">
        <v>6</v>
      </c>
      <c r="K11" s="117">
        <v>11</v>
      </c>
      <c r="L11" s="117">
        <v>9</v>
      </c>
      <c r="M11" s="117">
        <v>15</v>
      </c>
      <c r="N11" s="117">
        <v>0</v>
      </c>
      <c r="O11" s="117">
        <v>0</v>
      </c>
      <c r="P11" s="117">
        <v>9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21">
        <v>20.6463</v>
      </c>
      <c r="W11" s="121">
        <v>20.6463</v>
      </c>
      <c r="X11" s="121">
        <v>0</v>
      </c>
      <c r="Y11" s="121">
        <v>0</v>
      </c>
      <c r="Z11" s="121">
        <v>0</v>
      </c>
      <c r="AA11" s="121">
        <v>1.5134</v>
      </c>
      <c r="AB11" s="121">
        <v>1.5134</v>
      </c>
      <c r="AC11" s="121">
        <v>0</v>
      </c>
      <c r="AD11" s="121">
        <v>0</v>
      </c>
      <c r="AE11" s="121">
        <v>0</v>
      </c>
      <c r="AF11" s="121">
        <v>458.6060606060606</v>
      </c>
      <c r="AH11" s="126">
        <v>19</v>
      </c>
      <c r="AI11" s="126">
        <v>33</v>
      </c>
      <c r="AJ11" s="126">
        <v>19.1329</v>
      </c>
      <c r="AK11" s="126">
        <v>19.1329</v>
      </c>
      <c r="AL11" s="126">
        <v>0</v>
      </c>
      <c r="AM11" s="126">
        <v>0</v>
      </c>
      <c r="AN11" s="126">
        <v>0</v>
      </c>
      <c r="AP11" s="113">
        <f t="shared" si="0"/>
        <v>0</v>
      </c>
      <c r="AQ11" s="113">
        <f t="shared" si="1"/>
        <v>0</v>
      </c>
      <c r="AR11" s="113">
        <f t="shared" si="2"/>
        <v>0</v>
      </c>
      <c r="AS11" s="113">
        <f aca="true" t="shared" si="7" ref="AS11:AU11">AB11+AK11-W11</f>
        <v>0</v>
      </c>
      <c r="AT11" s="113">
        <f t="shared" si="7"/>
        <v>0</v>
      </c>
      <c r="AU11" s="113">
        <f t="shared" si="7"/>
        <v>0</v>
      </c>
      <c r="AV11" s="113">
        <f t="shared" si="4"/>
        <v>0</v>
      </c>
    </row>
    <row r="12" spans="1:48" s="61" customFormat="1" ht="25.5" customHeight="1">
      <c r="A12" s="118" t="s">
        <v>86</v>
      </c>
      <c r="B12" s="117">
        <v>3</v>
      </c>
      <c r="C12" s="117">
        <v>6</v>
      </c>
      <c r="D12" s="117">
        <v>3</v>
      </c>
      <c r="E12" s="117">
        <v>1</v>
      </c>
      <c r="F12" s="117">
        <v>1</v>
      </c>
      <c r="G12" s="117">
        <v>1</v>
      </c>
      <c r="H12" s="117"/>
      <c r="I12" s="117">
        <v>1</v>
      </c>
      <c r="J12" s="117">
        <v>2</v>
      </c>
      <c r="K12" s="117">
        <v>3</v>
      </c>
      <c r="L12" s="117">
        <v>4</v>
      </c>
      <c r="M12" s="117"/>
      <c r="N12" s="117"/>
      <c r="O12" s="117"/>
      <c r="P12" s="117">
        <v>2</v>
      </c>
      <c r="Q12" s="120"/>
      <c r="R12" s="120"/>
      <c r="S12" s="120"/>
      <c r="T12" s="120">
        <v>0</v>
      </c>
      <c r="U12" s="120">
        <v>0</v>
      </c>
      <c r="V12" s="121">
        <v>4.0344</v>
      </c>
      <c r="W12" s="122">
        <v>4.0344</v>
      </c>
      <c r="X12" s="122"/>
      <c r="Y12" s="122"/>
      <c r="Z12" s="122"/>
      <c r="AA12" s="122">
        <v>0.3042</v>
      </c>
      <c r="AB12" s="122">
        <v>0.3042</v>
      </c>
      <c r="AC12" s="122"/>
      <c r="AD12" s="122"/>
      <c r="AE12" s="122"/>
      <c r="AF12" s="121">
        <v>540</v>
      </c>
      <c r="AH12" s="125">
        <v>3</v>
      </c>
      <c r="AI12" s="125">
        <v>6</v>
      </c>
      <c r="AJ12" s="126">
        <v>3.7302</v>
      </c>
      <c r="AK12" s="127">
        <v>3.7302</v>
      </c>
      <c r="AL12" s="127"/>
      <c r="AM12" s="127"/>
      <c r="AN12" s="127"/>
      <c r="AP12" s="113">
        <f t="shared" si="0"/>
        <v>0</v>
      </c>
      <c r="AQ12" s="113">
        <f t="shared" si="1"/>
        <v>0</v>
      </c>
      <c r="AR12" s="113">
        <f t="shared" si="2"/>
        <v>0</v>
      </c>
      <c r="AS12" s="113">
        <f aca="true" t="shared" si="8" ref="AS12:AU12">AB12+AK12-W12</f>
        <v>0</v>
      </c>
      <c r="AT12" s="113">
        <f t="shared" si="8"/>
        <v>0</v>
      </c>
      <c r="AU12" s="113">
        <f t="shared" si="8"/>
        <v>0</v>
      </c>
      <c r="AV12" s="113">
        <f t="shared" si="4"/>
        <v>0</v>
      </c>
    </row>
    <row r="13" spans="1:48" s="61" customFormat="1" ht="25.5" customHeight="1">
      <c r="A13" s="119" t="s">
        <v>87</v>
      </c>
      <c r="B13" s="117">
        <v>1</v>
      </c>
      <c r="C13" s="117">
        <v>1</v>
      </c>
      <c r="D13" s="117">
        <v>0</v>
      </c>
      <c r="E13" s="117">
        <v>0</v>
      </c>
      <c r="F13" s="117">
        <v>0</v>
      </c>
      <c r="G13" s="117">
        <v>1</v>
      </c>
      <c r="H13" s="117">
        <v>0</v>
      </c>
      <c r="I13" s="117">
        <v>0</v>
      </c>
      <c r="J13" s="117">
        <v>0</v>
      </c>
      <c r="K13" s="117">
        <v>1</v>
      </c>
      <c r="L13" s="117">
        <v>0</v>
      </c>
      <c r="M13" s="117">
        <v>1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21">
        <v>0.7680000000000002</v>
      </c>
      <c r="W13" s="121">
        <v>0.7680000000000002</v>
      </c>
      <c r="X13" s="121">
        <v>0</v>
      </c>
      <c r="Y13" s="121">
        <v>0</v>
      </c>
      <c r="Z13" s="121">
        <v>0</v>
      </c>
      <c r="AA13" s="121">
        <v>0.064</v>
      </c>
      <c r="AB13" s="121">
        <v>0.064</v>
      </c>
      <c r="AC13" s="121">
        <v>0</v>
      </c>
      <c r="AD13" s="121">
        <v>0</v>
      </c>
      <c r="AE13" s="121">
        <v>0</v>
      </c>
      <c r="AF13" s="121"/>
      <c r="AH13" s="125">
        <v>1</v>
      </c>
      <c r="AI13" s="125">
        <v>1</v>
      </c>
      <c r="AJ13" s="126">
        <v>0.7040000000000002</v>
      </c>
      <c r="AK13" s="126">
        <v>0.7040000000000002</v>
      </c>
      <c r="AL13" s="126">
        <v>0</v>
      </c>
      <c r="AM13" s="126">
        <v>0</v>
      </c>
      <c r="AN13" s="126">
        <v>0</v>
      </c>
      <c r="AP13" s="113">
        <f t="shared" si="0"/>
        <v>0</v>
      </c>
      <c r="AQ13" s="113">
        <f t="shared" si="1"/>
        <v>0</v>
      </c>
      <c r="AR13" s="113">
        <f t="shared" si="2"/>
        <v>0</v>
      </c>
      <c r="AS13" s="113">
        <f aca="true" t="shared" si="9" ref="AS13:AU13">AB13+AK13-W13</f>
        <v>0</v>
      </c>
      <c r="AT13" s="113">
        <f t="shared" si="9"/>
        <v>0</v>
      </c>
      <c r="AU13" s="113">
        <f t="shared" si="9"/>
        <v>0</v>
      </c>
      <c r="AV13" s="113">
        <f t="shared" si="4"/>
        <v>0</v>
      </c>
    </row>
    <row r="14" spans="1:48" s="61" customFormat="1" ht="25.5" customHeight="1">
      <c r="A14" s="116" t="s">
        <v>88</v>
      </c>
      <c r="B14" s="117">
        <v>12</v>
      </c>
      <c r="C14" s="117">
        <v>18</v>
      </c>
      <c r="D14" s="117">
        <v>8</v>
      </c>
      <c r="E14" s="117">
        <v>4</v>
      </c>
      <c r="F14" s="117">
        <v>3</v>
      </c>
      <c r="G14" s="117">
        <v>10</v>
      </c>
      <c r="H14" s="117">
        <v>0</v>
      </c>
      <c r="I14" s="117">
        <v>2</v>
      </c>
      <c r="J14" s="117">
        <v>7</v>
      </c>
      <c r="K14" s="117">
        <v>9</v>
      </c>
      <c r="L14" s="117">
        <v>0</v>
      </c>
      <c r="M14" s="117">
        <v>10</v>
      </c>
      <c r="N14" s="117"/>
      <c r="O14" s="117"/>
      <c r="P14" s="117">
        <v>8</v>
      </c>
      <c r="Q14" s="117"/>
      <c r="R14" s="117"/>
      <c r="S14" s="117"/>
      <c r="T14" s="117"/>
      <c r="U14" s="117"/>
      <c r="V14" s="123">
        <v>11.598600000000001</v>
      </c>
      <c r="W14" s="123">
        <v>11.598600000000001</v>
      </c>
      <c r="X14" s="121"/>
      <c r="Y14" s="121"/>
      <c r="Z14" s="121"/>
      <c r="AA14" s="121">
        <v>1.0097</v>
      </c>
      <c r="AB14" s="121">
        <v>1.0097</v>
      </c>
      <c r="AC14" s="124"/>
      <c r="AD14" s="121"/>
      <c r="AE14" s="121"/>
      <c r="AF14" s="121"/>
      <c r="AH14" s="125">
        <v>12</v>
      </c>
      <c r="AI14" s="125">
        <v>18</v>
      </c>
      <c r="AJ14" s="126">
        <v>10.5889</v>
      </c>
      <c r="AK14" s="126">
        <v>10.5889</v>
      </c>
      <c r="AL14" s="126"/>
      <c r="AM14" s="126"/>
      <c r="AN14" s="126"/>
      <c r="AP14" s="113">
        <f t="shared" si="0"/>
        <v>0</v>
      </c>
      <c r="AQ14" s="113">
        <f t="shared" si="1"/>
        <v>0</v>
      </c>
      <c r="AR14" s="113">
        <f t="shared" si="2"/>
        <v>0</v>
      </c>
      <c r="AS14" s="113">
        <f aca="true" t="shared" si="10" ref="AS14:AU14">AB14+AK14-W14</f>
        <v>0</v>
      </c>
      <c r="AT14" s="113">
        <f t="shared" si="10"/>
        <v>0</v>
      </c>
      <c r="AU14" s="113">
        <f t="shared" si="10"/>
        <v>0</v>
      </c>
      <c r="AV14" s="113">
        <f t="shared" si="4"/>
        <v>0</v>
      </c>
    </row>
    <row r="15" spans="1:48" s="61" customFormat="1" ht="25.5" customHeight="1">
      <c r="A15" s="119" t="s">
        <v>89</v>
      </c>
      <c r="B15" s="117">
        <v>1</v>
      </c>
      <c r="C15" s="117">
        <v>1</v>
      </c>
      <c r="D15" s="117">
        <v>1</v>
      </c>
      <c r="E15" s="117">
        <v>1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1</v>
      </c>
      <c r="L15" s="117">
        <v>0</v>
      </c>
      <c r="M15" s="117">
        <v>0</v>
      </c>
      <c r="N15" s="117">
        <v>0</v>
      </c>
      <c r="O15" s="117">
        <v>0</v>
      </c>
      <c r="P15" s="117">
        <v>1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21">
        <v>0.6084</v>
      </c>
      <c r="W15" s="121">
        <v>0.6084</v>
      </c>
      <c r="X15" s="121">
        <v>0</v>
      </c>
      <c r="Y15" s="121">
        <v>0</v>
      </c>
      <c r="Z15" s="121">
        <v>0</v>
      </c>
      <c r="AA15" s="121">
        <v>0.0507</v>
      </c>
      <c r="AB15" s="121">
        <v>0.0507</v>
      </c>
      <c r="AC15" s="121">
        <v>0</v>
      </c>
      <c r="AD15" s="121">
        <v>0</v>
      </c>
      <c r="AE15" s="121">
        <v>0</v>
      </c>
      <c r="AF15" s="121"/>
      <c r="AH15" s="126">
        <v>1</v>
      </c>
      <c r="AI15" s="126">
        <v>1</v>
      </c>
      <c r="AJ15" s="126">
        <v>0.5577</v>
      </c>
      <c r="AK15" s="126">
        <v>0.5577</v>
      </c>
      <c r="AL15" s="126">
        <v>0</v>
      </c>
      <c r="AM15" s="126">
        <v>0</v>
      </c>
      <c r="AN15" s="126">
        <v>0</v>
      </c>
      <c r="AP15" s="113">
        <f t="shared" si="0"/>
        <v>0</v>
      </c>
      <c r="AQ15" s="113">
        <f t="shared" si="1"/>
        <v>0</v>
      </c>
      <c r="AR15" s="113">
        <f t="shared" si="2"/>
        <v>0</v>
      </c>
      <c r="AS15" s="113">
        <f aca="true" t="shared" si="11" ref="AS15:AU15">AB15+AK15-W15</f>
        <v>0</v>
      </c>
      <c r="AT15" s="113">
        <f t="shared" si="11"/>
        <v>0</v>
      </c>
      <c r="AU15" s="113">
        <f t="shared" si="11"/>
        <v>0</v>
      </c>
      <c r="AV15" s="113">
        <f t="shared" si="4"/>
        <v>0</v>
      </c>
    </row>
    <row r="16" spans="1:48" s="61" customFormat="1" ht="25.5" customHeight="1">
      <c r="A16" s="119" t="s">
        <v>90</v>
      </c>
      <c r="B16" s="68">
        <f>SUM(B8:B15)</f>
        <v>193</v>
      </c>
      <c r="C16" s="68">
        <f aca="true" t="shared" si="12" ref="C16:AF16">SUM(C8:C15)</f>
        <v>303</v>
      </c>
      <c r="D16" s="68">
        <f t="shared" si="12"/>
        <v>122</v>
      </c>
      <c r="E16" s="68">
        <f t="shared" si="12"/>
        <v>38</v>
      </c>
      <c r="F16" s="68">
        <f t="shared" si="12"/>
        <v>44</v>
      </c>
      <c r="G16" s="68">
        <f t="shared" si="12"/>
        <v>140</v>
      </c>
      <c r="H16" s="68">
        <f t="shared" si="12"/>
        <v>54</v>
      </c>
      <c r="I16" s="68">
        <f t="shared" si="12"/>
        <v>58</v>
      </c>
      <c r="J16" s="68">
        <f t="shared" si="12"/>
        <v>86</v>
      </c>
      <c r="K16" s="68">
        <f t="shared" si="12"/>
        <v>105</v>
      </c>
      <c r="L16" s="68">
        <f t="shared" si="12"/>
        <v>73</v>
      </c>
      <c r="M16" s="68">
        <f t="shared" si="12"/>
        <v>165</v>
      </c>
      <c r="N16" s="68">
        <f t="shared" si="12"/>
        <v>0</v>
      </c>
      <c r="O16" s="68">
        <f t="shared" si="12"/>
        <v>0</v>
      </c>
      <c r="P16" s="68">
        <f t="shared" si="12"/>
        <v>51</v>
      </c>
      <c r="Q16" s="68">
        <f t="shared" si="12"/>
        <v>14</v>
      </c>
      <c r="R16" s="68">
        <f t="shared" si="12"/>
        <v>1</v>
      </c>
      <c r="S16" s="68">
        <f t="shared" si="12"/>
        <v>2</v>
      </c>
      <c r="T16" s="68">
        <f t="shared" si="12"/>
        <v>0</v>
      </c>
      <c r="U16" s="68">
        <f t="shared" si="12"/>
        <v>0</v>
      </c>
      <c r="V16" s="68">
        <f t="shared" si="12"/>
        <v>181.6266</v>
      </c>
      <c r="W16" s="68">
        <f t="shared" si="12"/>
        <v>181.39659999999998</v>
      </c>
      <c r="X16" s="68">
        <f t="shared" si="12"/>
        <v>0</v>
      </c>
      <c r="Y16" s="68">
        <f t="shared" si="12"/>
        <v>0.23</v>
      </c>
      <c r="Z16" s="68">
        <f t="shared" si="12"/>
        <v>0</v>
      </c>
      <c r="AA16" s="68">
        <f t="shared" si="12"/>
        <v>15.1225</v>
      </c>
      <c r="AB16" s="68">
        <f t="shared" si="12"/>
        <v>15.102500000000001</v>
      </c>
      <c r="AC16" s="68">
        <f t="shared" si="12"/>
        <v>0</v>
      </c>
      <c r="AD16" s="68">
        <f t="shared" si="12"/>
        <v>0.02</v>
      </c>
      <c r="AE16" s="68">
        <f t="shared" si="12"/>
        <v>0</v>
      </c>
      <c r="AF16" s="121">
        <f>AA16/C16*10000</f>
        <v>499.09240924092416</v>
      </c>
      <c r="AH16" s="68">
        <v>192</v>
      </c>
      <c r="AI16" s="68">
        <v>301</v>
      </c>
      <c r="AJ16" s="128">
        <v>166.50410000000002</v>
      </c>
      <c r="AK16" s="128">
        <v>166.29410000000001</v>
      </c>
      <c r="AL16" s="128">
        <v>0</v>
      </c>
      <c r="AM16" s="128">
        <v>0.21</v>
      </c>
      <c r="AN16" s="128">
        <v>0</v>
      </c>
      <c r="AP16" s="113">
        <f aca="true" t="shared" si="13" ref="AP16:AV16">SUM(AP8:AP15)</f>
        <v>0</v>
      </c>
      <c r="AQ16" s="113">
        <f t="shared" si="13"/>
        <v>0</v>
      </c>
      <c r="AR16" s="113">
        <f t="shared" si="13"/>
        <v>0</v>
      </c>
      <c r="AS16" s="113">
        <f t="shared" si="13"/>
        <v>0</v>
      </c>
      <c r="AT16" s="113">
        <f t="shared" si="13"/>
        <v>0</v>
      </c>
      <c r="AU16" s="113">
        <f t="shared" si="13"/>
        <v>0</v>
      </c>
      <c r="AV16" s="113">
        <f t="shared" si="13"/>
        <v>0</v>
      </c>
    </row>
    <row r="17" spans="1:32" ht="60.75" customHeight="1">
      <c r="A17" s="87" t="s">
        <v>45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</row>
  </sheetData>
  <sheetProtection/>
  <mergeCells count="25">
    <mergeCell ref="A2:AF2"/>
    <mergeCell ref="A3:AF3"/>
    <mergeCell ref="D4:G4"/>
    <mergeCell ref="H4:K4"/>
    <mergeCell ref="L4:Q4"/>
    <mergeCell ref="R4:U4"/>
    <mergeCell ref="W4:Z4"/>
    <mergeCell ref="AB4:AE4"/>
    <mergeCell ref="AK4:AN4"/>
    <mergeCell ref="AS4:AV4"/>
    <mergeCell ref="R5:S5"/>
    <mergeCell ref="T5:U5"/>
    <mergeCell ref="A17:AF17"/>
    <mergeCell ref="A4:A6"/>
    <mergeCell ref="B4:B5"/>
    <mergeCell ref="C4:C5"/>
    <mergeCell ref="V4:V5"/>
    <mergeCell ref="AA4:AA5"/>
    <mergeCell ref="AF4:AF5"/>
    <mergeCell ref="AH4:AH5"/>
    <mergeCell ref="AI4:AI5"/>
    <mergeCell ref="AJ4:AJ5"/>
    <mergeCell ref="AP4:AP5"/>
    <mergeCell ref="AQ4:AQ5"/>
    <mergeCell ref="AR4:AR5"/>
  </mergeCells>
  <printOptions horizontalCentered="1" verticalCentered="1"/>
  <pageMargins left="0" right="0" top="1" bottom="1" header="0.5118055555555555" footer="0.5118055555555555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5"/>
  <sheetViews>
    <sheetView zoomScaleSheetLayoutView="100" workbookViewId="0" topLeftCell="A16">
      <selection activeCell="A25" sqref="A25:AH25"/>
    </sheetView>
  </sheetViews>
  <sheetFormatPr defaultColWidth="9.00390625" defaultRowHeight="14.25"/>
  <cols>
    <col min="1" max="1" width="7.25390625" style="62" customWidth="1"/>
    <col min="2" max="3" width="5.75390625" style="61" customWidth="1"/>
    <col min="4" max="4" width="5.00390625" style="61" customWidth="1"/>
    <col min="5" max="5" width="5.25390625" style="61" customWidth="1"/>
    <col min="6" max="6" width="6.125" style="61" customWidth="1"/>
    <col min="7" max="7" width="4.875" style="61" customWidth="1"/>
    <col min="8" max="8" width="5.125" style="61" customWidth="1"/>
    <col min="9" max="9" width="5.875" style="61" customWidth="1"/>
    <col min="10" max="10" width="5.125" style="61" customWidth="1"/>
    <col min="11" max="12" width="5.625" style="61" customWidth="1"/>
    <col min="13" max="13" width="6.50390625" style="61" customWidth="1"/>
    <col min="14" max="14" width="5.625" style="61" customWidth="1"/>
    <col min="15" max="15" width="6.125" style="61" customWidth="1"/>
    <col min="16" max="17" width="4.875" style="61" customWidth="1"/>
    <col min="18" max="18" width="5.625" style="61" customWidth="1"/>
    <col min="19" max="19" width="5.125" style="61" customWidth="1"/>
    <col min="20" max="23" width="4.25390625" style="61" customWidth="1"/>
    <col min="24" max="25" width="9.375" style="63" customWidth="1"/>
    <col min="26" max="27" width="7.50390625" style="63" customWidth="1"/>
    <col min="28" max="28" width="6.375" style="63" customWidth="1"/>
    <col min="29" max="29" width="8.25390625" style="63" customWidth="1"/>
    <col min="30" max="30" width="8.625" style="63" customWidth="1"/>
    <col min="31" max="31" width="7.50390625" style="63" customWidth="1"/>
    <col min="32" max="32" width="7.75390625" style="63" customWidth="1"/>
    <col min="33" max="33" width="5.25390625" style="63" customWidth="1"/>
    <col min="34" max="34" width="6.50390625" style="61" customWidth="1"/>
  </cols>
  <sheetData>
    <row r="1" ht="19.5" customHeight="1">
      <c r="A1" s="64" t="s">
        <v>46</v>
      </c>
    </row>
    <row r="2" spans="1:34" ht="42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</row>
    <row r="3" spans="1:34" ht="25.5" customHeight="1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50" ht="24.75" customHeight="1">
      <c r="A4" s="67" t="s">
        <v>9</v>
      </c>
      <c r="B4" s="68" t="s">
        <v>10</v>
      </c>
      <c r="C4" s="68" t="s">
        <v>11</v>
      </c>
      <c r="D4" s="69" t="s">
        <v>50</v>
      </c>
      <c r="E4" s="69"/>
      <c r="F4" s="68" t="s">
        <v>12</v>
      </c>
      <c r="G4" s="68"/>
      <c r="H4" s="68"/>
      <c r="I4" s="68"/>
      <c r="J4" s="68" t="s">
        <v>13</v>
      </c>
      <c r="K4" s="68"/>
      <c r="L4" s="68"/>
      <c r="M4" s="68"/>
      <c r="N4" s="68" t="s">
        <v>14</v>
      </c>
      <c r="O4" s="68"/>
      <c r="P4" s="68"/>
      <c r="Q4" s="68"/>
      <c r="R4" s="68"/>
      <c r="S4" s="68"/>
      <c r="T4" s="90" t="s">
        <v>15</v>
      </c>
      <c r="U4" s="91"/>
      <c r="V4" s="91"/>
      <c r="W4" s="92"/>
      <c r="X4" s="93" t="s">
        <v>51</v>
      </c>
      <c r="Y4" s="106"/>
      <c r="Z4" s="106"/>
      <c r="AA4" s="106"/>
      <c r="AB4" s="107"/>
      <c r="AC4" s="93" t="s">
        <v>17</v>
      </c>
      <c r="AD4" s="106"/>
      <c r="AE4" s="106"/>
      <c r="AF4" s="106"/>
      <c r="AG4" s="107"/>
      <c r="AH4" s="68" t="s">
        <v>18</v>
      </c>
      <c r="AJ4" s="68" t="s">
        <v>10</v>
      </c>
      <c r="AK4" s="68" t="s">
        <v>11</v>
      </c>
      <c r="AL4" s="93" t="s">
        <v>51</v>
      </c>
      <c r="AM4" s="96"/>
      <c r="AN4" s="96"/>
      <c r="AO4" s="96"/>
      <c r="AP4" s="96"/>
      <c r="AR4" s="68" t="s">
        <v>10</v>
      </c>
      <c r="AS4" s="68" t="s">
        <v>11</v>
      </c>
      <c r="AT4" s="96" t="s">
        <v>51</v>
      </c>
      <c r="AU4" s="96"/>
      <c r="AV4" s="96"/>
      <c r="AW4" s="96"/>
      <c r="AX4" s="96"/>
    </row>
    <row r="5" spans="1:50" ht="34.5" customHeight="1">
      <c r="A5" s="70"/>
      <c r="B5" s="68"/>
      <c r="C5" s="68"/>
      <c r="D5" s="71" t="s">
        <v>52</v>
      </c>
      <c r="E5" s="71" t="s">
        <v>53</v>
      </c>
      <c r="F5" s="72" t="s">
        <v>19</v>
      </c>
      <c r="G5" s="72" t="s">
        <v>20</v>
      </c>
      <c r="H5" s="72" t="s">
        <v>21</v>
      </c>
      <c r="I5" s="72" t="s">
        <v>22</v>
      </c>
      <c r="J5" s="72" t="s">
        <v>23</v>
      </c>
      <c r="K5" s="72" t="s">
        <v>24</v>
      </c>
      <c r="L5" s="72" t="s">
        <v>25</v>
      </c>
      <c r="M5" s="72" t="s">
        <v>26</v>
      </c>
      <c r="N5" s="72" t="s">
        <v>27</v>
      </c>
      <c r="O5" s="72" t="s">
        <v>28</v>
      </c>
      <c r="P5" s="72" t="s">
        <v>29</v>
      </c>
      <c r="Q5" s="72" t="s">
        <v>30</v>
      </c>
      <c r="R5" s="72" t="s">
        <v>31</v>
      </c>
      <c r="S5" s="72" t="s">
        <v>32</v>
      </c>
      <c r="T5" s="94" t="s">
        <v>33</v>
      </c>
      <c r="U5" s="95"/>
      <c r="V5" s="94" t="s">
        <v>34</v>
      </c>
      <c r="W5" s="95"/>
      <c r="X5" s="96"/>
      <c r="Y5" s="96" t="s">
        <v>35</v>
      </c>
      <c r="Z5" s="96" t="s">
        <v>36</v>
      </c>
      <c r="AA5" s="96" t="s">
        <v>37</v>
      </c>
      <c r="AB5" s="93" t="s">
        <v>38</v>
      </c>
      <c r="AC5" s="96"/>
      <c r="AD5" s="96" t="s">
        <v>35</v>
      </c>
      <c r="AE5" s="96" t="s">
        <v>36</v>
      </c>
      <c r="AF5" s="96" t="s">
        <v>37</v>
      </c>
      <c r="AG5" s="93" t="s">
        <v>38</v>
      </c>
      <c r="AH5" s="68"/>
      <c r="AJ5" s="68"/>
      <c r="AK5" s="68"/>
      <c r="AL5" s="109"/>
      <c r="AM5" s="96" t="s">
        <v>35</v>
      </c>
      <c r="AN5" s="96" t="s">
        <v>36</v>
      </c>
      <c r="AO5" s="96" t="s">
        <v>37</v>
      </c>
      <c r="AP5" s="96" t="s">
        <v>38</v>
      </c>
      <c r="AR5" s="68"/>
      <c r="AS5" s="68"/>
      <c r="AT5" s="96"/>
      <c r="AU5" s="96" t="s">
        <v>35</v>
      </c>
      <c r="AV5" s="96" t="s">
        <v>36</v>
      </c>
      <c r="AW5" s="96" t="s">
        <v>37</v>
      </c>
      <c r="AX5" s="96" t="s">
        <v>38</v>
      </c>
    </row>
    <row r="6" spans="1:50" ht="15.75" customHeight="1">
      <c r="A6" s="73"/>
      <c r="B6" s="74" t="s">
        <v>39</v>
      </c>
      <c r="C6" s="74" t="s">
        <v>40</v>
      </c>
      <c r="D6" s="75" t="s">
        <v>39</v>
      </c>
      <c r="E6" s="75" t="s">
        <v>40</v>
      </c>
      <c r="F6" s="74" t="s">
        <v>40</v>
      </c>
      <c r="G6" s="74" t="s">
        <v>40</v>
      </c>
      <c r="H6" s="74" t="s">
        <v>40</v>
      </c>
      <c r="I6" s="74" t="s">
        <v>40</v>
      </c>
      <c r="J6" s="74" t="s">
        <v>40</v>
      </c>
      <c r="K6" s="74" t="s">
        <v>40</v>
      </c>
      <c r="L6" s="74" t="s">
        <v>40</v>
      </c>
      <c r="M6" s="74" t="s">
        <v>40</v>
      </c>
      <c r="N6" s="74" t="s">
        <v>40</v>
      </c>
      <c r="O6" s="74" t="s">
        <v>40</v>
      </c>
      <c r="P6" s="74"/>
      <c r="Q6" s="74" t="s">
        <v>40</v>
      </c>
      <c r="R6" s="74" t="s">
        <v>40</v>
      </c>
      <c r="S6" s="74" t="s">
        <v>40</v>
      </c>
      <c r="T6" s="74" t="s">
        <v>39</v>
      </c>
      <c r="U6" s="74" t="s">
        <v>40</v>
      </c>
      <c r="V6" s="74" t="s">
        <v>39</v>
      </c>
      <c r="W6" s="74" t="s">
        <v>40</v>
      </c>
      <c r="X6" s="97" t="s">
        <v>41</v>
      </c>
      <c r="Y6" s="97" t="s">
        <v>41</v>
      </c>
      <c r="Z6" s="97" t="s">
        <v>41</v>
      </c>
      <c r="AA6" s="97" t="s">
        <v>41</v>
      </c>
      <c r="AB6" s="97" t="s">
        <v>41</v>
      </c>
      <c r="AC6" s="97" t="s">
        <v>41</v>
      </c>
      <c r="AD6" s="97" t="s">
        <v>41</v>
      </c>
      <c r="AE6" s="97" t="s">
        <v>41</v>
      </c>
      <c r="AF6" s="97" t="s">
        <v>41</v>
      </c>
      <c r="AG6" s="97" t="s">
        <v>41</v>
      </c>
      <c r="AH6" s="74" t="s">
        <v>42</v>
      </c>
      <c r="AJ6" s="74" t="s">
        <v>39</v>
      </c>
      <c r="AK6" s="74" t="s">
        <v>40</v>
      </c>
      <c r="AL6" s="110" t="s">
        <v>41</v>
      </c>
      <c r="AM6" s="97" t="s">
        <v>41</v>
      </c>
      <c r="AN6" s="97" t="s">
        <v>41</v>
      </c>
      <c r="AO6" s="97" t="s">
        <v>41</v>
      </c>
      <c r="AP6" s="97" t="s">
        <v>41</v>
      </c>
      <c r="AR6" s="68" t="s">
        <v>39</v>
      </c>
      <c r="AS6" s="68" t="s">
        <v>40</v>
      </c>
      <c r="AT6" s="96" t="s">
        <v>41</v>
      </c>
      <c r="AU6" s="96" t="s">
        <v>41</v>
      </c>
      <c r="AV6" s="96" t="s">
        <v>41</v>
      </c>
      <c r="AW6" s="96" t="s">
        <v>41</v>
      </c>
      <c r="AX6" s="96" t="s">
        <v>41</v>
      </c>
    </row>
    <row r="7" spans="1:50" ht="14.25" customHeight="1">
      <c r="A7" s="68" t="s">
        <v>43</v>
      </c>
      <c r="B7" s="68">
        <v>1</v>
      </c>
      <c r="C7" s="68">
        <v>2</v>
      </c>
      <c r="D7" s="75">
        <v>3</v>
      </c>
      <c r="E7" s="75">
        <v>4</v>
      </c>
      <c r="F7" s="68">
        <v>5</v>
      </c>
      <c r="G7" s="68">
        <v>6</v>
      </c>
      <c r="H7" s="68">
        <v>7</v>
      </c>
      <c r="I7" s="68">
        <v>8</v>
      </c>
      <c r="J7" s="68">
        <v>9</v>
      </c>
      <c r="K7" s="68">
        <v>10</v>
      </c>
      <c r="L7" s="68">
        <v>11</v>
      </c>
      <c r="M7" s="68">
        <v>12</v>
      </c>
      <c r="N7" s="68">
        <v>13</v>
      </c>
      <c r="O7" s="68">
        <v>14</v>
      </c>
      <c r="P7" s="68">
        <v>15</v>
      </c>
      <c r="Q7" s="68">
        <v>16</v>
      </c>
      <c r="R7" s="68">
        <v>17</v>
      </c>
      <c r="S7" s="68">
        <v>18</v>
      </c>
      <c r="T7" s="68">
        <v>19</v>
      </c>
      <c r="U7" s="68">
        <v>20</v>
      </c>
      <c r="V7" s="68">
        <v>21</v>
      </c>
      <c r="W7" s="68">
        <v>22</v>
      </c>
      <c r="X7" s="68">
        <v>23</v>
      </c>
      <c r="Y7" s="68">
        <v>24</v>
      </c>
      <c r="Z7" s="68">
        <v>25</v>
      </c>
      <c r="AA7" s="68">
        <v>26</v>
      </c>
      <c r="AB7" s="68">
        <v>27</v>
      </c>
      <c r="AC7" s="68">
        <v>28</v>
      </c>
      <c r="AD7" s="68">
        <v>29</v>
      </c>
      <c r="AE7" s="68">
        <v>30</v>
      </c>
      <c r="AF7" s="68">
        <v>31</v>
      </c>
      <c r="AG7" s="68">
        <v>32</v>
      </c>
      <c r="AH7" s="68">
        <v>33</v>
      </c>
      <c r="AJ7" s="68">
        <v>1</v>
      </c>
      <c r="AK7" s="68">
        <v>2</v>
      </c>
      <c r="AL7" s="111">
        <v>23</v>
      </c>
      <c r="AM7" s="68">
        <v>24</v>
      </c>
      <c r="AN7" s="68">
        <v>25</v>
      </c>
      <c r="AO7" s="68">
        <v>26</v>
      </c>
      <c r="AP7" s="68">
        <v>27</v>
      </c>
      <c r="AR7" s="68">
        <v>1</v>
      </c>
      <c r="AS7" s="68">
        <v>2</v>
      </c>
      <c r="AT7" s="68">
        <v>23</v>
      </c>
      <c r="AU7" s="68">
        <v>24</v>
      </c>
      <c r="AV7" s="68">
        <v>25</v>
      </c>
      <c r="AW7" s="68">
        <v>26</v>
      </c>
      <c r="AX7" s="68">
        <v>27</v>
      </c>
    </row>
    <row r="8" spans="1:50" ht="21" customHeight="1">
      <c r="A8" s="68" t="s">
        <v>82</v>
      </c>
      <c r="B8" s="76">
        <v>68</v>
      </c>
      <c r="C8" s="76">
        <v>126</v>
      </c>
      <c r="D8" s="76">
        <v>19</v>
      </c>
      <c r="E8" s="77">
        <v>36</v>
      </c>
      <c r="F8" s="78">
        <v>53</v>
      </c>
      <c r="G8" s="78">
        <v>25</v>
      </c>
      <c r="H8" s="78">
        <v>26</v>
      </c>
      <c r="I8" s="77">
        <v>53</v>
      </c>
      <c r="J8" s="78">
        <v>19</v>
      </c>
      <c r="K8" s="78">
        <v>19</v>
      </c>
      <c r="L8" s="78">
        <v>37</v>
      </c>
      <c r="M8" s="78">
        <v>51</v>
      </c>
      <c r="N8" s="78">
        <v>32</v>
      </c>
      <c r="O8" s="78">
        <v>76</v>
      </c>
      <c r="P8" s="78">
        <v>0</v>
      </c>
      <c r="Q8" s="78">
        <v>0</v>
      </c>
      <c r="R8" s="78">
        <v>15</v>
      </c>
      <c r="S8" s="78">
        <v>3</v>
      </c>
      <c r="T8" s="78">
        <v>0</v>
      </c>
      <c r="U8" s="78">
        <v>0</v>
      </c>
      <c r="V8" s="78">
        <v>0</v>
      </c>
      <c r="W8" s="78">
        <v>0</v>
      </c>
      <c r="X8" s="98">
        <v>68.2673</v>
      </c>
      <c r="Y8" s="98">
        <v>67.9453</v>
      </c>
      <c r="Z8" s="99">
        <v>0</v>
      </c>
      <c r="AA8" s="99">
        <v>0.45</v>
      </c>
      <c r="AB8" s="98">
        <v>-0.128</v>
      </c>
      <c r="AC8" s="99">
        <v>5.6433</v>
      </c>
      <c r="AD8" s="99">
        <v>5.6033</v>
      </c>
      <c r="AE8" s="99">
        <v>0</v>
      </c>
      <c r="AF8" s="99">
        <v>0.04</v>
      </c>
      <c r="AG8" s="99">
        <v>0</v>
      </c>
      <c r="AH8" s="99">
        <v>444.7</v>
      </c>
      <c r="AJ8" s="78">
        <v>68</v>
      </c>
      <c r="AK8" s="78">
        <v>126</v>
      </c>
      <c r="AL8" s="112">
        <v>62.752</v>
      </c>
      <c r="AM8" s="112">
        <v>62.342</v>
      </c>
      <c r="AN8" s="112">
        <v>0</v>
      </c>
      <c r="AO8" s="112">
        <v>0.41</v>
      </c>
      <c r="AP8" s="112">
        <v>0</v>
      </c>
      <c r="AR8" s="113">
        <f aca="true" t="shared" si="0" ref="AR8:AR23">AJ8+T8-V8-B8</f>
        <v>0</v>
      </c>
      <c r="AS8" s="113">
        <f aca="true" t="shared" si="1" ref="AS8:AS23">AK8+U8-W8-C8</f>
        <v>0</v>
      </c>
      <c r="AT8" s="113">
        <f aca="true" t="shared" si="2" ref="AT8:AW8">AL8+AC8-X8</f>
        <v>0.1280000000000001</v>
      </c>
      <c r="AU8" s="113">
        <f t="shared" si="2"/>
        <v>0</v>
      </c>
      <c r="AV8" s="113">
        <f t="shared" si="2"/>
        <v>0</v>
      </c>
      <c r="AW8" s="113">
        <f t="shared" si="2"/>
        <v>0</v>
      </c>
      <c r="AX8" s="113">
        <f aca="true" t="shared" si="3" ref="AX8:AX23">AP8-AB8</f>
        <v>0.128</v>
      </c>
    </row>
    <row r="9" spans="1:50" ht="21" customHeight="1">
      <c r="A9" s="68" t="s">
        <v>83</v>
      </c>
      <c r="B9" s="76">
        <v>335</v>
      </c>
      <c r="C9" s="76">
        <v>645</v>
      </c>
      <c r="D9" s="76">
        <v>47</v>
      </c>
      <c r="E9" s="78">
        <v>95</v>
      </c>
      <c r="F9" s="78">
        <v>271</v>
      </c>
      <c r="G9" s="78">
        <v>144</v>
      </c>
      <c r="H9" s="78">
        <v>125</v>
      </c>
      <c r="I9" s="78">
        <v>241</v>
      </c>
      <c r="J9" s="78">
        <v>101</v>
      </c>
      <c r="K9" s="78">
        <v>133</v>
      </c>
      <c r="L9" s="78">
        <v>120</v>
      </c>
      <c r="M9" s="78">
        <v>291</v>
      </c>
      <c r="N9" s="78">
        <v>167</v>
      </c>
      <c r="O9" s="78">
        <v>318</v>
      </c>
      <c r="P9" s="78"/>
      <c r="Q9" s="78"/>
      <c r="R9" s="78">
        <v>160</v>
      </c>
      <c r="S9" s="78"/>
      <c r="T9" s="78">
        <v>1</v>
      </c>
      <c r="U9" s="78">
        <v>1</v>
      </c>
      <c r="V9" s="78"/>
      <c r="W9" s="78"/>
      <c r="X9" s="99">
        <v>334.5056</v>
      </c>
      <c r="Y9" s="99">
        <v>332.8756</v>
      </c>
      <c r="Z9" s="99"/>
      <c r="AA9" s="99">
        <v>1.63</v>
      </c>
      <c r="AB9" s="99"/>
      <c r="AC9" s="99">
        <v>28.4648</v>
      </c>
      <c r="AD9" s="99">
        <v>28.3348</v>
      </c>
      <c r="AE9" s="99"/>
      <c r="AF9" s="99">
        <v>0.13</v>
      </c>
      <c r="AG9" s="99"/>
      <c r="AH9" s="99"/>
      <c r="AJ9" s="78">
        <v>334</v>
      </c>
      <c r="AK9" s="78">
        <v>644</v>
      </c>
      <c r="AL9" s="112">
        <v>306.0408</v>
      </c>
      <c r="AM9" s="112">
        <v>304.5408</v>
      </c>
      <c r="AN9" s="112"/>
      <c r="AO9" s="112">
        <v>1.5</v>
      </c>
      <c r="AP9" s="112"/>
      <c r="AR9" s="113">
        <f t="shared" si="0"/>
        <v>0</v>
      </c>
      <c r="AS9" s="113">
        <f t="shared" si="1"/>
        <v>0</v>
      </c>
      <c r="AT9" s="113">
        <f aca="true" t="shared" si="4" ref="AT9:AW9">AL9+AC9-X9</f>
        <v>0</v>
      </c>
      <c r="AU9" s="113">
        <f t="shared" si="4"/>
        <v>0</v>
      </c>
      <c r="AV9" s="113">
        <f t="shared" si="4"/>
        <v>0</v>
      </c>
      <c r="AW9" s="113">
        <f t="shared" si="4"/>
        <v>0</v>
      </c>
      <c r="AX9" s="113">
        <f t="shared" si="3"/>
        <v>0</v>
      </c>
    </row>
    <row r="10" spans="1:50" ht="21" customHeight="1">
      <c r="A10" s="68" t="s">
        <v>84</v>
      </c>
      <c r="B10" s="76">
        <v>208</v>
      </c>
      <c r="C10" s="76">
        <v>399</v>
      </c>
      <c r="D10" s="76">
        <v>44</v>
      </c>
      <c r="E10" s="77">
        <v>86</v>
      </c>
      <c r="F10" s="78">
        <v>168</v>
      </c>
      <c r="G10" s="78">
        <v>85</v>
      </c>
      <c r="H10" s="78">
        <v>77</v>
      </c>
      <c r="I10" s="77">
        <v>177</v>
      </c>
      <c r="J10" s="78">
        <v>57</v>
      </c>
      <c r="K10" s="78">
        <v>167</v>
      </c>
      <c r="L10" s="78">
        <v>37</v>
      </c>
      <c r="M10" s="78">
        <v>138</v>
      </c>
      <c r="N10" s="78">
        <v>102</v>
      </c>
      <c r="O10" s="78">
        <v>239</v>
      </c>
      <c r="P10" s="78">
        <v>0</v>
      </c>
      <c r="Q10" s="78">
        <v>0</v>
      </c>
      <c r="R10" s="78">
        <v>58</v>
      </c>
      <c r="S10" s="78">
        <v>0</v>
      </c>
      <c r="T10" s="78">
        <v>2</v>
      </c>
      <c r="U10" s="78">
        <v>6</v>
      </c>
      <c r="V10" s="78">
        <v>1</v>
      </c>
      <c r="W10" s="78">
        <v>1</v>
      </c>
      <c r="X10" s="99">
        <v>211.4761</v>
      </c>
      <c r="Y10" s="99">
        <v>210.35610000000003</v>
      </c>
      <c r="Z10" s="99">
        <v>0</v>
      </c>
      <c r="AA10" s="99">
        <v>1.12</v>
      </c>
      <c r="AB10" s="99">
        <v>0</v>
      </c>
      <c r="AC10" s="99">
        <v>17.909</v>
      </c>
      <c r="AD10" s="99">
        <v>17.829</v>
      </c>
      <c r="AE10" s="99">
        <v>0</v>
      </c>
      <c r="AF10" s="99">
        <v>0.08</v>
      </c>
      <c r="AG10" s="99">
        <v>0</v>
      </c>
      <c r="AH10" s="99">
        <v>448.85</v>
      </c>
      <c r="AJ10" s="78">
        <v>207</v>
      </c>
      <c r="AK10" s="78">
        <v>394</v>
      </c>
      <c r="AL10" s="112">
        <v>193.5671</v>
      </c>
      <c r="AM10" s="112">
        <v>192.52710000000002</v>
      </c>
      <c r="AN10" s="112">
        <v>0</v>
      </c>
      <c r="AO10" s="112">
        <v>1.04</v>
      </c>
      <c r="AP10" s="112">
        <v>0</v>
      </c>
      <c r="AR10" s="113">
        <f t="shared" si="0"/>
        <v>0</v>
      </c>
      <c r="AS10" s="113">
        <f t="shared" si="1"/>
        <v>0</v>
      </c>
      <c r="AT10" s="113">
        <f aca="true" t="shared" si="5" ref="AT10:AW10">AL10+AC10-X10</f>
        <v>0</v>
      </c>
      <c r="AU10" s="113">
        <f t="shared" si="5"/>
        <v>0</v>
      </c>
      <c r="AV10" s="113">
        <f t="shared" si="5"/>
        <v>0</v>
      </c>
      <c r="AW10" s="113">
        <f t="shared" si="5"/>
        <v>0</v>
      </c>
      <c r="AX10" s="113">
        <f t="shared" si="3"/>
        <v>0</v>
      </c>
    </row>
    <row r="11" spans="1:50" ht="21" customHeight="1">
      <c r="A11" s="68" t="s">
        <v>85</v>
      </c>
      <c r="B11" s="76">
        <v>248</v>
      </c>
      <c r="C11" s="76">
        <v>439</v>
      </c>
      <c r="D11" s="76">
        <v>49</v>
      </c>
      <c r="E11" s="78">
        <v>93</v>
      </c>
      <c r="F11" s="78">
        <v>179</v>
      </c>
      <c r="G11" s="78">
        <v>92</v>
      </c>
      <c r="H11" s="78">
        <v>70</v>
      </c>
      <c r="I11" s="77">
        <v>200</v>
      </c>
      <c r="J11" s="78">
        <v>72</v>
      </c>
      <c r="K11" s="78">
        <v>105</v>
      </c>
      <c r="L11" s="78">
        <v>100</v>
      </c>
      <c r="M11" s="78">
        <v>162</v>
      </c>
      <c r="N11" s="78">
        <v>81</v>
      </c>
      <c r="O11" s="78">
        <v>270</v>
      </c>
      <c r="P11" s="78">
        <v>0</v>
      </c>
      <c r="Q11" s="78">
        <v>0</v>
      </c>
      <c r="R11" s="78">
        <v>88</v>
      </c>
      <c r="S11" s="78">
        <v>0</v>
      </c>
      <c r="T11" s="78">
        <v>1</v>
      </c>
      <c r="U11" s="78">
        <v>1</v>
      </c>
      <c r="V11" s="78">
        <v>0</v>
      </c>
      <c r="W11" s="78">
        <v>0</v>
      </c>
      <c r="X11" s="99">
        <v>230.5515</v>
      </c>
      <c r="Y11" s="99">
        <v>228.9015</v>
      </c>
      <c r="Z11" s="99">
        <v>0</v>
      </c>
      <c r="AA11" s="99">
        <v>1.65</v>
      </c>
      <c r="AB11" s="99">
        <v>0</v>
      </c>
      <c r="AC11" s="99">
        <v>19.7729</v>
      </c>
      <c r="AD11" s="99">
        <v>19.6329</v>
      </c>
      <c r="AE11" s="99">
        <v>0</v>
      </c>
      <c r="AF11" s="99">
        <v>0.14</v>
      </c>
      <c r="AG11" s="99">
        <v>0</v>
      </c>
      <c r="AH11" s="99">
        <v>450.40774487471526</v>
      </c>
      <c r="AJ11" s="78">
        <v>247</v>
      </c>
      <c r="AK11" s="78">
        <v>438</v>
      </c>
      <c r="AL11" s="112">
        <v>210.7786</v>
      </c>
      <c r="AM11" s="112">
        <v>209.2686</v>
      </c>
      <c r="AN11" s="112">
        <v>0</v>
      </c>
      <c r="AO11" s="112">
        <v>1.51</v>
      </c>
      <c r="AP11" s="112">
        <v>0</v>
      </c>
      <c r="AR11" s="113">
        <f t="shared" si="0"/>
        <v>0</v>
      </c>
      <c r="AS11" s="113">
        <f t="shared" si="1"/>
        <v>0</v>
      </c>
      <c r="AT11" s="113">
        <f aca="true" t="shared" si="6" ref="AT11:AW11">AL11+AC11-X11</f>
        <v>0</v>
      </c>
      <c r="AU11" s="113">
        <f t="shared" si="6"/>
        <v>0</v>
      </c>
      <c r="AV11" s="113">
        <f t="shared" si="6"/>
        <v>0</v>
      </c>
      <c r="AW11" s="113">
        <f t="shared" si="6"/>
        <v>0</v>
      </c>
      <c r="AX11" s="113">
        <f t="shared" si="3"/>
        <v>0</v>
      </c>
    </row>
    <row r="12" spans="1:50" s="61" customFormat="1" ht="21" customHeight="1">
      <c r="A12" s="68" t="s">
        <v>91</v>
      </c>
      <c r="B12" s="79">
        <v>195</v>
      </c>
      <c r="C12" s="79">
        <v>350</v>
      </c>
      <c r="D12" s="79">
        <v>22</v>
      </c>
      <c r="E12" s="80">
        <v>37</v>
      </c>
      <c r="F12" s="80">
        <v>163</v>
      </c>
      <c r="G12" s="80">
        <v>0</v>
      </c>
      <c r="H12" s="80">
        <v>86</v>
      </c>
      <c r="I12" s="80">
        <v>130</v>
      </c>
      <c r="J12" s="80">
        <v>54</v>
      </c>
      <c r="K12" s="80">
        <v>69</v>
      </c>
      <c r="L12" s="80">
        <v>59</v>
      </c>
      <c r="M12" s="80">
        <v>168</v>
      </c>
      <c r="N12" s="80">
        <v>97</v>
      </c>
      <c r="O12" s="80">
        <v>180</v>
      </c>
      <c r="P12" s="80"/>
      <c r="Q12" s="80"/>
      <c r="R12" s="80">
        <v>72</v>
      </c>
      <c r="S12" s="80">
        <v>1</v>
      </c>
      <c r="T12" s="80">
        <v>5</v>
      </c>
      <c r="U12" s="80">
        <v>6</v>
      </c>
      <c r="V12" s="80">
        <v>2</v>
      </c>
      <c r="W12" s="80">
        <v>2</v>
      </c>
      <c r="X12" s="100">
        <v>187.0413</v>
      </c>
      <c r="Y12" s="100">
        <v>185.4913</v>
      </c>
      <c r="Z12" s="100"/>
      <c r="AA12" s="100">
        <v>1.55</v>
      </c>
      <c r="AB12" s="100"/>
      <c r="AC12" s="100">
        <v>16.3322</v>
      </c>
      <c r="AD12" s="100">
        <v>16.2222</v>
      </c>
      <c r="AE12" s="100"/>
      <c r="AF12" s="100">
        <v>0.11</v>
      </c>
      <c r="AG12" s="102"/>
      <c r="AH12" s="102"/>
      <c r="AJ12" s="80">
        <v>192</v>
      </c>
      <c r="AK12" s="80">
        <v>346</v>
      </c>
      <c r="AL12" s="100">
        <v>170.7091</v>
      </c>
      <c r="AM12" s="100">
        <v>169.2691</v>
      </c>
      <c r="AN12" s="100"/>
      <c r="AO12" s="100">
        <v>1.44</v>
      </c>
      <c r="AP12" s="100"/>
      <c r="AR12" s="113">
        <f t="shared" si="0"/>
        <v>0</v>
      </c>
      <c r="AS12" s="113">
        <f t="shared" si="1"/>
        <v>0</v>
      </c>
      <c r="AT12" s="113">
        <f aca="true" t="shared" si="7" ref="AT12:AW12">AL12+AC12-X12</f>
        <v>0</v>
      </c>
      <c r="AU12" s="113">
        <f t="shared" si="7"/>
        <v>0</v>
      </c>
      <c r="AV12" s="113">
        <f t="shared" si="7"/>
        <v>0</v>
      </c>
      <c r="AW12" s="113">
        <f t="shared" si="7"/>
        <v>0</v>
      </c>
      <c r="AX12" s="113">
        <f t="shared" si="3"/>
        <v>0</v>
      </c>
    </row>
    <row r="13" spans="1:50" s="61" customFormat="1" ht="21" customHeight="1">
      <c r="A13" s="68" t="s">
        <v>92</v>
      </c>
      <c r="B13" s="81">
        <v>151</v>
      </c>
      <c r="C13" s="81">
        <v>279</v>
      </c>
      <c r="D13" s="81">
        <v>50</v>
      </c>
      <c r="E13" s="82">
        <v>94</v>
      </c>
      <c r="F13" s="82">
        <v>113</v>
      </c>
      <c r="G13" s="82">
        <v>61</v>
      </c>
      <c r="H13" s="82">
        <v>57</v>
      </c>
      <c r="I13" s="83">
        <v>119</v>
      </c>
      <c r="J13" s="82">
        <v>23</v>
      </c>
      <c r="K13" s="82">
        <v>89</v>
      </c>
      <c r="L13" s="82">
        <v>40</v>
      </c>
      <c r="M13" s="82">
        <v>127</v>
      </c>
      <c r="N13" s="82">
        <v>54</v>
      </c>
      <c r="O13" s="82">
        <v>152</v>
      </c>
      <c r="P13" s="82">
        <v>0</v>
      </c>
      <c r="Q13" s="82">
        <v>0</v>
      </c>
      <c r="R13" s="82">
        <v>73</v>
      </c>
      <c r="S13" s="101">
        <v>0</v>
      </c>
      <c r="T13" s="101">
        <v>2</v>
      </c>
      <c r="U13" s="101">
        <v>4</v>
      </c>
      <c r="V13" s="101">
        <v>0</v>
      </c>
      <c r="W13" s="101">
        <v>0</v>
      </c>
      <c r="X13" s="102">
        <v>146.9305</v>
      </c>
      <c r="Y13" s="102">
        <v>146.1205</v>
      </c>
      <c r="Z13" s="102">
        <v>0</v>
      </c>
      <c r="AA13" s="102">
        <v>0.81</v>
      </c>
      <c r="AB13" s="102">
        <v>0</v>
      </c>
      <c r="AC13" s="102">
        <v>12.5268</v>
      </c>
      <c r="AD13" s="102">
        <v>12.4568</v>
      </c>
      <c r="AE13" s="102">
        <v>0</v>
      </c>
      <c r="AF13" s="102">
        <v>0.07</v>
      </c>
      <c r="AG13" s="102">
        <v>0</v>
      </c>
      <c r="AH13" s="102">
        <v>444.5</v>
      </c>
      <c r="AJ13" s="82">
        <v>149</v>
      </c>
      <c r="AK13" s="82">
        <v>275</v>
      </c>
      <c r="AL13" s="103">
        <v>134.4037</v>
      </c>
      <c r="AM13" s="103">
        <v>133.6637</v>
      </c>
      <c r="AN13" s="103">
        <v>0</v>
      </c>
      <c r="AO13" s="103">
        <v>0.74</v>
      </c>
      <c r="AP13" s="103">
        <v>0</v>
      </c>
      <c r="AR13" s="113">
        <f t="shared" si="0"/>
        <v>0</v>
      </c>
      <c r="AS13" s="113">
        <f t="shared" si="1"/>
        <v>0</v>
      </c>
      <c r="AT13" s="113">
        <f aca="true" t="shared" si="8" ref="AT13:AW13">AL13+AC13-X13</f>
        <v>0</v>
      </c>
      <c r="AU13" s="113">
        <f t="shared" si="8"/>
        <v>0</v>
      </c>
      <c r="AV13" s="113">
        <f t="shared" si="8"/>
        <v>0</v>
      </c>
      <c r="AW13" s="113">
        <f t="shared" si="8"/>
        <v>0</v>
      </c>
      <c r="AX13" s="113">
        <f t="shared" si="3"/>
        <v>0</v>
      </c>
    </row>
    <row r="14" spans="1:50" s="61" customFormat="1" ht="21" customHeight="1">
      <c r="A14" s="68" t="s">
        <v>93</v>
      </c>
      <c r="B14" s="81">
        <v>127</v>
      </c>
      <c r="C14" s="81">
        <v>250</v>
      </c>
      <c r="D14" s="81">
        <v>36</v>
      </c>
      <c r="E14" s="83">
        <v>61</v>
      </c>
      <c r="F14" s="82">
        <v>98</v>
      </c>
      <c r="G14" s="82">
        <v>36</v>
      </c>
      <c r="H14" s="82">
        <v>41</v>
      </c>
      <c r="I14" s="83">
        <v>106</v>
      </c>
      <c r="J14" s="82">
        <v>30</v>
      </c>
      <c r="K14" s="82">
        <v>50</v>
      </c>
      <c r="L14" s="82">
        <v>45</v>
      </c>
      <c r="M14" s="82">
        <v>125</v>
      </c>
      <c r="N14" s="82">
        <v>53</v>
      </c>
      <c r="O14" s="82">
        <v>156</v>
      </c>
      <c r="P14" s="82"/>
      <c r="Q14" s="82"/>
      <c r="R14" s="82">
        <v>41</v>
      </c>
      <c r="S14" s="82"/>
      <c r="T14" s="83">
        <v>0</v>
      </c>
      <c r="U14" s="83">
        <v>0</v>
      </c>
      <c r="V14" s="82"/>
      <c r="W14" s="82"/>
      <c r="X14" s="102">
        <v>135.1421</v>
      </c>
      <c r="Y14" s="102">
        <v>134.6821</v>
      </c>
      <c r="Z14" s="102">
        <v>0</v>
      </c>
      <c r="AA14" s="102">
        <v>0.46</v>
      </c>
      <c r="AB14" s="102">
        <v>0</v>
      </c>
      <c r="AC14" s="102">
        <v>11.2861</v>
      </c>
      <c r="AD14" s="102">
        <v>11.2461</v>
      </c>
      <c r="AE14" s="102">
        <v>0</v>
      </c>
      <c r="AF14" s="102">
        <v>0.04</v>
      </c>
      <c r="AG14" s="102">
        <v>0</v>
      </c>
      <c r="AH14" s="102">
        <v>449.84</v>
      </c>
      <c r="AJ14" s="82">
        <v>127</v>
      </c>
      <c r="AK14" s="82">
        <v>250</v>
      </c>
      <c r="AL14" s="103">
        <v>123.856</v>
      </c>
      <c r="AM14" s="103">
        <v>123.436</v>
      </c>
      <c r="AN14" s="103">
        <v>0</v>
      </c>
      <c r="AO14" s="103">
        <v>0.42</v>
      </c>
      <c r="AP14" s="103">
        <v>0</v>
      </c>
      <c r="AR14" s="113">
        <f t="shared" si="0"/>
        <v>0</v>
      </c>
      <c r="AS14" s="113">
        <f t="shared" si="1"/>
        <v>0</v>
      </c>
      <c r="AT14" s="113">
        <f aca="true" t="shared" si="9" ref="AT14:AW14">AL14+AC14-X14</f>
        <v>0</v>
      </c>
      <c r="AU14" s="113">
        <f t="shared" si="9"/>
        <v>0</v>
      </c>
      <c r="AV14" s="113">
        <f t="shared" si="9"/>
        <v>0</v>
      </c>
      <c r="AW14" s="113">
        <f t="shared" si="9"/>
        <v>0</v>
      </c>
      <c r="AX14" s="113">
        <f t="shared" si="3"/>
        <v>0</v>
      </c>
    </row>
    <row r="15" spans="1:50" s="61" customFormat="1" ht="21" customHeight="1">
      <c r="A15" s="68" t="s">
        <v>94</v>
      </c>
      <c r="B15" s="81">
        <v>390</v>
      </c>
      <c r="C15" s="81">
        <v>749</v>
      </c>
      <c r="D15" s="81">
        <v>85</v>
      </c>
      <c r="E15" s="82">
        <v>187</v>
      </c>
      <c r="F15" s="82">
        <v>273</v>
      </c>
      <c r="G15" s="82">
        <v>107</v>
      </c>
      <c r="H15" s="82">
        <v>204</v>
      </c>
      <c r="I15" s="83">
        <v>296</v>
      </c>
      <c r="J15" s="82">
        <v>104</v>
      </c>
      <c r="K15" s="82">
        <v>139</v>
      </c>
      <c r="L15" s="82">
        <v>185</v>
      </c>
      <c r="M15" s="82">
        <v>321</v>
      </c>
      <c r="N15" s="82">
        <v>131</v>
      </c>
      <c r="O15" s="82">
        <v>462</v>
      </c>
      <c r="P15" s="82"/>
      <c r="Q15" s="82"/>
      <c r="R15" s="82">
        <v>156</v>
      </c>
      <c r="S15" s="82"/>
      <c r="T15" s="82"/>
      <c r="U15" s="82"/>
      <c r="V15" s="82">
        <v>0</v>
      </c>
      <c r="W15" s="82">
        <v>1</v>
      </c>
      <c r="X15" s="102">
        <v>394.1062</v>
      </c>
      <c r="Y15" s="102">
        <v>392.6262</v>
      </c>
      <c r="Z15" s="102"/>
      <c r="AA15" s="102">
        <v>1.48</v>
      </c>
      <c r="AB15" s="102"/>
      <c r="AC15" s="102">
        <v>33.2608</v>
      </c>
      <c r="AD15" s="102">
        <v>33.1408</v>
      </c>
      <c r="AE15" s="102"/>
      <c r="AF15" s="102">
        <v>0.12</v>
      </c>
      <c r="AG15" s="102"/>
      <c r="AH15" s="102">
        <v>444.06</v>
      </c>
      <c r="AJ15" s="82">
        <v>390</v>
      </c>
      <c r="AK15" s="82">
        <v>750</v>
      </c>
      <c r="AL15" s="103">
        <v>360.8454</v>
      </c>
      <c r="AM15" s="103">
        <v>359.4854</v>
      </c>
      <c r="AN15" s="103"/>
      <c r="AO15" s="103">
        <v>1.36</v>
      </c>
      <c r="AP15" s="103"/>
      <c r="AR15" s="113">
        <f t="shared" si="0"/>
        <v>0</v>
      </c>
      <c r="AS15" s="113">
        <f t="shared" si="1"/>
        <v>0</v>
      </c>
      <c r="AT15" s="113">
        <f aca="true" t="shared" si="10" ref="AT15:AW15">AL15+AC15-X15</f>
        <v>0</v>
      </c>
      <c r="AU15" s="113">
        <f t="shared" si="10"/>
        <v>0</v>
      </c>
      <c r="AV15" s="113">
        <f t="shared" si="10"/>
        <v>0</v>
      </c>
      <c r="AW15" s="113">
        <f t="shared" si="10"/>
        <v>0</v>
      </c>
      <c r="AX15" s="113">
        <f t="shared" si="3"/>
        <v>0</v>
      </c>
    </row>
    <row r="16" spans="1:50" s="61" customFormat="1" ht="21" customHeight="1">
      <c r="A16" s="68" t="s">
        <v>86</v>
      </c>
      <c r="B16" s="81">
        <v>408</v>
      </c>
      <c r="C16" s="81">
        <v>856</v>
      </c>
      <c r="D16" s="81">
        <v>77</v>
      </c>
      <c r="E16" s="83">
        <v>158</v>
      </c>
      <c r="F16" s="82">
        <v>320</v>
      </c>
      <c r="G16" s="82">
        <v>129</v>
      </c>
      <c r="H16" s="82">
        <v>205</v>
      </c>
      <c r="I16" s="83">
        <v>298</v>
      </c>
      <c r="J16" s="82">
        <v>154</v>
      </c>
      <c r="K16" s="82">
        <v>178</v>
      </c>
      <c r="L16" s="82">
        <v>187</v>
      </c>
      <c r="M16" s="82">
        <v>337</v>
      </c>
      <c r="N16" s="82">
        <v>198</v>
      </c>
      <c r="O16" s="82">
        <v>459</v>
      </c>
      <c r="P16" s="82"/>
      <c r="Q16" s="82"/>
      <c r="R16" s="82">
        <v>199</v>
      </c>
      <c r="S16" s="82"/>
      <c r="T16" s="82">
        <v>0</v>
      </c>
      <c r="U16" s="82">
        <v>0</v>
      </c>
      <c r="V16" s="82">
        <v>1</v>
      </c>
      <c r="W16" s="82">
        <v>3</v>
      </c>
      <c r="X16" s="103">
        <v>451.4189</v>
      </c>
      <c r="Y16" s="103">
        <v>449.7589</v>
      </c>
      <c r="Z16" s="102"/>
      <c r="AA16" s="102">
        <v>1.66</v>
      </c>
      <c r="AB16" s="102"/>
      <c r="AC16" s="102">
        <v>39.1705</v>
      </c>
      <c r="AD16" s="102">
        <v>39.0305</v>
      </c>
      <c r="AE16" s="102"/>
      <c r="AF16" s="102">
        <v>0.14</v>
      </c>
      <c r="AG16" s="102"/>
      <c r="AH16" s="102">
        <v>457.42</v>
      </c>
      <c r="AJ16" s="82">
        <v>409</v>
      </c>
      <c r="AK16" s="82">
        <v>859</v>
      </c>
      <c r="AL16" s="103">
        <v>412.2484</v>
      </c>
      <c r="AM16" s="103">
        <v>410.7284</v>
      </c>
      <c r="AN16" s="103"/>
      <c r="AO16" s="103">
        <v>1.52</v>
      </c>
      <c r="AP16" s="103"/>
      <c r="AR16" s="113">
        <f t="shared" si="0"/>
        <v>0</v>
      </c>
      <c r="AS16" s="113">
        <f t="shared" si="1"/>
        <v>0</v>
      </c>
      <c r="AT16" s="113">
        <f aca="true" t="shared" si="11" ref="AT16:AW16">AL16+AC16-X16</f>
        <v>0</v>
      </c>
      <c r="AU16" s="113">
        <f t="shared" si="11"/>
        <v>0</v>
      </c>
      <c r="AV16" s="113">
        <f t="shared" si="11"/>
        <v>0</v>
      </c>
      <c r="AW16" s="113">
        <f t="shared" si="11"/>
        <v>0</v>
      </c>
      <c r="AX16" s="113">
        <f t="shared" si="3"/>
        <v>0</v>
      </c>
    </row>
    <row r="17" spans="1:50" s="61" customFormat="1" ht="21" customHeight="1">
      <c r="A17" s="68" t="s">
        <v>95</v>
      </c>
      <c r="B17" s="81">
        <v>351</v>
      </c>
      <c r="C17" s="81">
        <v>655</v>
      </c>
      <c r="D17" s="81">
        <v>44</v>
      </c>
      <c r="E17" s="83">
        <v>93</v>
      </c>
      <c r="F17" s="82">
        <v>273</v>
      </c>
      <c r="G17" s="82">
        <v>125</v>
      </c>
      <c r="H17" s="82">
        <v>147</v>
      </c>
      <c r="I17" s="83">
        <v>291</v>
      </c>
      <c r="J17" s="82">
        <v>138</v>
      </c>
      <c r="K17" s="82">
        <v>233</v>
      </c>
      <c r="L17" s="82">
        <v>40</v>
      </c>
      <c r="M17" s="82">
        <v>244</v>
      </c>
      <c r="N17" s="82">
        <v>32</v>
      </c>
      <c r="O17" s="82">
        <v>276</v>
      </c>
      <c r="P17" s="82"/>
      <c r="Q17" s="82"/>
      <c r="R17" s="82">
        <v>83</v>
      </c>
      <c r="S17" s="82">
        <v>264</v>
      </c>
      <c r="T17" s="82"/>
      <c r="U17" s="82"/>
      <c r="V17" s="82">
        <v>0</v>
      </c>
      <c r="W17" s="82">
        <v>0</v>
      </c>
      <c r="X17" s="102">
        <v>342.3844</v>
      </c>
      <c r="Y17" s="102">
        <v>340.6444</v>
      </c>
      <c r="Z17" s="102"/>
      <c r="AA17" s="102">
        <v>1.74</v>
      </c>
      <c r="AB17" s="102"/>
      <c r="AC17" s="102">
        <v>29.036</v>
      </c>
      <c r="AD17" s="102">
        <v>28.876</v>
      </c>
      <c r="AE17" s="102"/>
      <c r="AF17" s="102">
        <v>0.16</v>
      </c>
      <c r="AG17" s="102"/>
      <c r="AH17" s="102">
        <v>443</v>
      </c>
      <c r="AJ17" s="82">
        <v>351</v>
      </c>
      <c r="AK17" s="82">
        <v>655</v>
      </c>
      <c r="AL17" s="103">
        <v>313.3484</v>
      </c>
      <c r="AM17" s="103">
        <v>311.7684</v>
      </c>
      <c r="AN17" s="103"/>
      <c r="AO17" s="103">
        <v>1.58</v>
      </c>
      <c r="AP17" s="103"/>
      <c r="AR17" s="113">
        <f t="shared" si="0"/>
        <v>0</v>
      </c>
      <c r="AS17" s="113">
        <f t="shared" si="1"/>
        <v>0</v>
      </c>
      <c r="AT17" s="113">
        <f aca="true" t="shared" si="12" ref="AT17:AW17">AL17+AC17-X17</f>
        <v>0</v>
      </c>
      <c r="AU17" s="113">
        <f t="shared" si="12"/>
        <v>0</v>
      </c>
      <c r="AV17" s="113">
        <f t="shared" si="12"/>
        <v>0</v>
      </c>
      <c r="AW17" s="113">
        <f t="shared" si="12"/>
        <v>0</v>
      </c>
      <c r="AX17" s="113">
        <f t="shared" si="3"/>
        <v>0</v>
      </c>
    </row>
    <row r="18" spans="1:50" s="61" customFormat="1" ht="21" customHeight="1">
      <c r="A18" s="68" t="s">
        <v>87</v>
      </c>
      <c r="B18" s="81">
        <v>558</v>
      </c>
      <c r="C18" s="81">
        <v>1116</v>
      </c>
      <c r="D18" s="81">
        <v>84</v>
      </c>
      <c r="E18" s="83">
        <v>179</v>
      </c>
      <c r="F18" s="82">
        <v>480</v>
      </c>
      <c r="G18" s="82">
        <v>163</v>
      </c>
      <c r="H18" s="82">
        <v>302</v>
      </c>
      <c r="I18" s="82">
        <v>398</v>
      </c>
      <c r="J18" s="82">
        <v>251</v>
      </c>
      <c r="K18" s="82">
        <v>178</v>
      </c>
      <c r="L18" s="82">
        <v>55</v>
      </c>
      <c r="M18" s="82">
        <v>632</v>
      </c>
      <c r="N18" s="82">
        <v>277</v>
      </c>
      <c r="O18" s="82">
        <v>537</v>
      </c>
      <c r="P18" s="82">
        <v>0</v>
      </c>
      <c r="Q18" s="82">
        <v>0</v>
      </c>
      <c r="R18" s="82">
        <v>248</v>
      </c>
      <c r="S18" s="82">
        <v>54</v>
      </c>
      <c r="T18" s="82">
        <v>3</v>
      </c>
      <c r="U18" s="82">
        <v>4</v>
      </c>
      <c r="V18" s="82">
        <v>0</v>
      </c>
      <c r="W18" s="82">
        <v>0</v>
      </c>
      <c r="X18" s="102">
        <v>616.0831</v>
      </c>
      <c r="Y18" s="102">
        <v>613.1031</v>
      </c>
      <c r="Z18" s="102">
        <v>0</v>
      </c>
      <c r="AA18" s="102">
        <v>2.9799999999999995</v>
      </c>
      <c r="AB18" s="102">
        <v>0</v>
      </c>
      <c r="AC18" s="102">
        <v>52.136199999999995</v>
      </c>
      <c r="AD18" s="102">
        <v>51.8762</v>
      </c>
      <c r="AE18" s="102">
        <v>0</v>
      </c>
      <c r="AF18" s="102">
        <v>0.26</v>
      </c>
      <c r="AG18" s="102">
        <v>0</v>
      </c>
      <c r="AH18" s="102"/>
      <c r="AJ18" s="82">
        <v>555</v>
      </c>
      <c r="AK18" s="82">
        <v>1112</v>
      </c>
      <c r="AL18" s="103">
        <v>563.9468999999999</v>
      </c>
      <c r="AM18" s="103">
        <v>561.2269</v>
      </c>
      <c r="AN18" s="103">
        <v>0</v>
      </c>
      <c r="AO18" s="103">
        <v>2.72</v>
      </c>
      <c r="AP18" s="103">
        <v>0</v>
      </c>
      <c r="AR18" s="113">
        <f t="shared" si="0"/>
        <v>0</v>
      </c>
      <c r="AS18" s="113">
        <f t="shared" si="1"/>
        <v>0</v>
      </c>
      <c r="AT18" s="113">
        <f aca="true" t="shared" si="13" ref="AT18:AW18">AL18+AC18-X18</f>
        <v>0</v>
      </c>
      <c r="AU18" s="113">
        <f t="shared" si="13"/>
        <v>0</v>
      </c>
      <c r="AV18" s="113">
        <f t="shared" si="13"/>
        <v>0</v>
      </c>
      <c r="AW18" s="113">
        <f t="shared" si="13"/>
        <v>0</v>
      </c>
      <c r="AX18" s="113">
        <f t="shared" si="3"/>
        <v>0</v>
      </c>
    </row>
    <row r="19" spans="1:50" s="61" customFormat="1" ht="21" customHeight="1">
      <c r="A19" s="68" t="s">
        <v>96</v>
      </c>
      <c r="B19" s="84">
        <v>220</v>
      </c>
      <c r="C19" s="84">
        <v>390</v>
      </c>
      <c r="D19" s="81">
        <v>61</v>
      </c>
      <c r="E19" s="83">
        <v>122</v>
      </c>
      <c r="F19" s="82">
        <v>149</v>
      </c>
      <c r="G19" s="82">
        <v>66</v>
      </c>
      <c r="H19" s="82">
        <v>96</v>
      </c>
      <c r="I19" s="88">
        <v>168</v>
      </c>
      <c r="J19" s="82">
        <v>49</v>
      </c>
      <c r="K19" s="82">
        <v>67</v>
      </c>
      <c r="L19" s="82">
        <v>107</v>
      </c>
      <c r="M19" s="89">
        <v>167</v>
      </c>
      <c r="N19" s="82">
        <v>79</v>
      </c>
      <c r="O19" s="89">
        <v>215</v>
      </c>
      <c r="P19" s="82">
        <v>0</v>
      </c>
      <c r="Q19" s="82">
        <v>0</v>
      </c>
      <c r="R19" s="82">
        <v>96</v>
      </c>
      <c r="S19" s="82">
        <v>0</v>
      </c>
      <c r="T19" s="82">
        <v>0</v>
      </c>
      <c r="U19" s="82">
        <v>0</v>
      </c>
      <c r="V19" s="89">
        <v>1</v>
      </c>
      <c r="W19" s="89">
        <v>1</v>
      </c>
      <c r="X19" s="104">
        <v>205.6923</v>
      </c>
      <c r="Y19" s="104">
        <v>204.9643</v>
      </c>
      <c r="Z19" s="102"/>
      <c r="AA19" s="102">
        <v>0.9200000000000004</v>
      </c>
      <c r="AB19" s="104">
        <v>-0.192</v>
      </c>
      <c r="AC19" s="104">
        <v>17.5183</v>
      </c>
      <c r="AD19" s="104">
        <v>17.4483</v>
      </c>
      <c r="AE19" s="102"/>
      <c r="AF19" s="102">
        <v>0.07</v>
      </c>
      <c r="AG19" s="102"/>
      <c r="AH19" s="102"/>
      <c r="AJ19" s="108">
        <v>221</v>
      </c>
      <c r="AK19" s="108">
        <v>391</v>
      </c>
      <c r="AL19" s="103">
        <v>188.366</v>
      </c>
      <c r="AM19" s="103">
        <v>187.51600000000002</v>
      </c>
      <c r="AN19" s="103"/>
      <c r="AO19" s="103">
        <v>0.8500000000000003</v>
      </c>
      <c r="AP19" s="103"/>
      <c r="AR19" s="113">
        <f t="shared" si="0"/>
        <v>0</v>
      </c>
      <c r="AS19" s="113">
        <f t="shared" si="1"/>
        <v>0</v>
      </c>
      <c r="AT19" s="113">
        <f aca="true" t="shared" si="14" ref="AT19:AW19">AL19+AC19-X19</f>
        <v>0.1920000000000357</v>
      </c>
      <c r="AU19" s="113">
        <f t="shared" si="14"/>
        <v>0</v>
      </c>
      <c r="AV19" s="113">
        <f t="shared" si="14"/>
        <v>0</v>
      </c>
      <c r="AW19" s="113">
        <f t="shared" si="14"/>
        <v>0</v>
      </c>
      <c r="AX19" s="113">
        <f t="shared" si="3"/>
        <v>0.192</v>
      </c>
    </row>
    <row r="20" spans="1:50" s="61" customFormat="1" ht="21" customHeight="1">
      <c r="A20" s="68" t="s">
        <v>97</v>
      </c>
      <c r="B20" s="81">
        <v>129</v>
      </c>
      <c r="C20" s="81">
        <v>252</v>
      </c>
      <c r="D20" s="81">
        <v>14</v>
      </c>
      <c r="E20" s="82">
        <v>43</v>
      </c>
      <c r="F20" s="82">
        <v>109</v>
      </c>
      <c r="G20" s="82">
        <v>48</v>
      </c>
      <c r="H20" s="82">
        <v>68</v>
      </c>
      <c r="I20" s="82">
        <v>100</v>
      </c>
      <c r="J20" s="82">
        <v>38</v>
      </c>
      <c r="K20" s="82">
        <v>52</v>
      </c>
      <c r="L20" s="82">
        <v>32</v>
      </c>
      <c r="M20" s="82">
        <v>130</v>
      </c>
      <c r="N20" s="82">
        <v>35</v>
      </c>
      <c r="O20" s="82">
        <v>142</v>
      </c>
      <c r="P20" s="82"/>
      <c r="Q20" s="82"/>
      <c r="R20" s="82">
        <v>63</v>
      </c>
      <c r="S20" s="82">
        <v>12</v>
      </c>
      <c r="T20" s="82">
        <v>0</v>
      </c>
      <c r="U20" s="82">
        <v>0</v>
      </c>
      <c r="V20" s="82">
        <v>0</v>
      </c>
      <c r="W20" s="82">
        <v>0</v>
      </c>
      <c r="X20" s="102">
        <v>136.1136</v>
      </c>
      <c r="Y20" s="102">
        <v>135.2636</v>
      </c>
      <c r="Z20" s="102">
        <v>0</v>
      </c>
      <c r="AA20" s="102">
        <v>0.85</v>
      </c>
      <c r="AB20" s="102">
        <v>0</v>
      </c>
      <c r="AC20" s="102">
        <v>11.5843</v>
      </c>
      <c r="AD20" s="102">
        <v>11.5043</v>
      </c>
      <c r="AE20" s="102">
        <v>0</v>
      </c>
      <c r="AF20" s="102">
        <v>0.08</v>
      </c>
      <c r="AG20" s="102">
        <v>0</v>
      </c>
      <c r="AH20" s="102">
        <v>456.5</v>
      </c>
      <c r="AJ20" s="82">
        <v>129</v>
      </c>
      <c r="AK20" s="82">
        <v>252</v>
      </c>
      <c r="AL20" s="103">
        <v>124.5293</v>
      </c>
      <c r="AM20" s="103">
        <v>123.7593</v>
      </c>
      <c r="AN20" s="103">
        <v>0</v>
      </c>
      <c r="AO20" s="103">
        <v>0.77</v>
      </c>
      <c r="AP20" s="103">
        <v>0</v>
      </c>
      <c r="AR20" s="113">
        <f t="shared" si="0"/>
        <v>0</v>
      </c>
      <c r="AS20" s="113">
        <f t="shared" si="1"/>
        <v>0</v>
      </c>
      <c r="AT20" s="113">
        <f aca="true" t="shared" si="15" ref="AT20:AW20">AL20+AC20-X20</f>
        <v>0</v>
      </c>
      <c r="AU20" s="113">
        <f t="shared" si="15"/>
        <v>0</v>
      </c>
      <c r="AV20" s="113">
        <f t="shared" si="15"/>
        <v>0</v>
      </c>
      <c r="AW20" s="113">
        <f t="shared" si="15"/>
        <v>0</v>
      </c>
      <c r="AX20" s="113">
        <f t="shared" si="3"/>
        <v>0</v>
      </c>
    </row>
    <row r="21" spans="1:50" s="61" customFormat="1" ht="21" customHeight="1">
      <c r="A21" s="68" t="s">
        <v>88</v>
      </c>
      <c r="B21" s="81">
        <v>259</v>
      </c>
      <c r="C21" s="81">
        <v>465</v>
      </c>
      <c r="D21" s="81">
        <v>53</v>
      </c>
      <c r="E21" s="82">
        <v>91</v>
      </c>
      <c r="F21" s="82">
        <v>186</v>
      </c>
      <c r="G21" s="82">
        <v>65</v>
      </c>
      <c r="H21" s="82">
        <v>85</v>
      </c>
      <c r="I21" s="82">
        <v>193</v>
      </c>
      <c r="J21" s="82">
        <v>59</v>
      </c>
      <c r="K21" s="82">
        <v>82</v>
      </c>
      <c r="L21" s="82">
        <v>144</v>
      </c>
      <c r="M21" s="82">
        <v>180</v>
      </c>
      <c r="N21" s="82">
        <v>96</v>
      </c>
      <c r="O21" s="82">
        <v>230</v>
      </c>
      <c r="P21" s="82"/>
      <c r="Q21" s="82"/>
      <c r="R21" s="82">
        <v>121</v>
      </c>
      <c r="S21" s="82">
        <v>18</v>
      </c>
      <c r="T21" s="82">
        <v>1</v>
      </c>
      <c r="U21" s="82">
        <v>3</v>
      </c>
      <c r="V21" s="82">
        <v>0</v>
      </c>
      <c r="W21" s="82">
        <v>1</v>
      </c>
      <c r="X21" s="102">
        <v>261.4063</v>
      </c>
      <c r="Y21" s="102">
        <v>260.3263</v>
      </c>
      <c r="Z21" s="102"/>
      <c r="AA21" s="102">
        <v>1.0799999999999998</v>
      </c>
      <c r="AB21" s="102"/>
      <c r="AC21" s="102">
        <v>21.9925</v>
      </c>
      <c r="AD21" s="102">
        <v>21.9025</v>
      </c>
      <c r="AE21" s="102"/>
      <c r="AF21" s="102">
        <v>0.09</v>
      </c>
      <c r="AG21" s="102"/>
      <c r="AH21" s="102"/>
      <c r="AJ21" s="82">
        <v>258</v>
      </c>
      <c r="AK21" s="82">
        <v>463</v>
      </c>
      <c r="AL21" s="103">
        <v>239.4138</v>
      </c>
      <c r="AM21" s="103">
        <v>238.4238</v>
      </c>
      <c r="AN21" s="103"/>
      <c r="AO21" s="103">
        <v>0.9899999999999998</v>
      </c>
      <c r="AP21" s="103"/>
      <c r="AR21" s="113">
        <f t="shared" si="0"/>
        <v>0</v>
      </c>
      <c r="AS21" s="113">
        <f t="shared" si="1"/>
        <v>0</v>
      </c>
      <c r="AT21" s="113">
        <f aca="true" t="shared" si="16" ref="AT21:AW21">AL21+AC21-X21</f>
        <v>0</v>
      </c>
      <c r="AU21" s="113">
        <f t="shared" si="16"/>
        <v>0</v>
      </c>
      <c r="AV21" s="113">
        <f t="shared" si="16"/>
        <v>0</v>
      </c>
      <c r="AW21" s="113">
        <f t="shared" si="16"/>
        <v>0</v>
      </c>
      <c r="AX21" s="113">
        <f t="shared" si="3"/>
        <v>0</v>
      </c>
    </row>
    <row r="22" spans="1:50" s="61" customFormat="1" ht="21" customHeight="1">
      <c r="A22" s="68" t="s">
        <v>89</v>
      </c>
      <c r="B22" s="81">
        <v>2</v>
      </c>
      <c r="C22" s="81">
        <v>3</v>
      </c>
      <c r="D22" s="81">
        <v>0</v>
      </c>
      <c r="E22" s="82">
        <v>0</v>
      </c>
      <c r="F22" s="82">
        <v>2</v>
      </c>
      <c r="G22" s="82">
        <v>1</v>
      </c>
      <c r="H22" s="82">
        <v>1</v>
      </c>
      <c r="I22" s="82">
        <v>1</v>
      </c>
      <c r="J22" s="82">
        <v>0</v>
      </c>
      <c r="K22" s="82">
        <v>1</v>
      </c>
      <c r="L22" s="82">
        <v>1</v>
      </c>
      <c r="M22" s="82">
        <v>1</v>
      </c>
      <c r="N22" s="82">
        <v>0</v>
      </c>
      <c r="O22" s="82">
        <v>1</v>
      </c>
      <c r="P22" s="82">
        <v>1</v>
      </c>
      <c r="Q22" s="82">
        <v>0</v>
      </c>
      <c r="R22" s="82">
        <v>1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105">
        <v>1.7514</v>
      </c>
      <c r="Y22" s="105">
        <v>1.7514</v>
      </c>
      <c r="Z22" s="108"/>
      <c r="AA22" s="102">
        <v>0</v>
      </c>
      <c r="AB22" s="102"/>
      <c r="AC22" s="102">
        <v>0.1521</v>
      </c>
      <c r="AD22" s="102">
        <v>0.1521</v>
      </c>
      <c r="AE22" s="102"/>
      <c r="AF22" s="102">
        <v>0</v>
      </c>
      <c r="AG22" s="102"/>
      <c r="AH22" s="102"/>
      <c r="AJ22" s="82">
        <v>2</v>
      </c>
      <c r="AK22" s="82">
        <v>3</v>
      </c>
      <c r="AL22" s="103">
        <v>1.5993</v>
      </c>
      <c r="AM22" s="103">
        <v>1.5993</v>
      </c>
      <c r="AN22" s="103"/>
      <c r="AO22" s="103">
        <v>0</v>
      </c>
      <c r="AP22" s="103"/>
      <c r="AR22" s="113">
        <f t="shared" si="0"/>
        <v>0</v>
      </c>
      <c r="AS22" s="113">
        <f t="shared" si="1"/>
        <v>0</v>
      </c>
      <c r="AT22" s="113">
        <f aca="true" t="shared" si="17" ref="AT22:AW22">AL22+AC22-X22</f>
        <v>0</v>
      </c>
      <c r="AU22" s="113">
        <f t="shared" si="17"/>
        <v>0</v>
      </c>
      <c r="AV22" s="113">
        <f t="shared" si="17"/>
        <v>0</v>
      </c>
      <c r="AW22" s="113">
        <f t="shared" si="17"/>
        <v>0</v>
      </c>
      <c r="AX22" s="113">
        <f t="shared" si="3"/>
        <v>0</v>
      </c>
    </row>
    <row r="23" spans="1:50" s="61" customFormat="1" ht="21" customHeight="1">
      <c r="A23" s="68" t="s">
        <v>90</v>
      </c>
      <c r="B23" s="85">
        <f>SUM(B8:B22)</f>
        <v>3649</v>
      </c>
      <c r="C23" s="85">
        <f aca="true" t="shared" si="18" ref="C23:AH23">SUM(C8:C22)</f>
        <v>6974</v>
      </c>
      <c r="D23" s="85">
        <f t="shared" si="18"/>
        <v>685</v>
      </c>
      <c r="E23" s="85">
        <f t="shared" si="18"/>
        <v>1375</v>
      </c>
      <c r="F23" s="85">
        <f t="shared" si="18"/>
        <v>2837</v>
      </c>
      <c r="G23" s="85">
        <f t="shared" si="18"/>
        <v>1147</v>
      </c>
      <c r="H23" s="85">
        <f t="shared" si="18"/>
        <v>1590</v>
      </c>
      <c r="I23" s="85">
        <f t="shared" si="18"/>
        <v>2771</v>
      </c>
      <c r="J23" s="85">
        <f t="shared" si="18"/>
        <v>1149</v>
      </c>
      <c r="K23" s="85">
        <f t="shared" si="18"/>
        <v>1562</v>
      </c>
      <c r="L23" s="85">
        <f t="shared" si="18"/>
        <v>1189</v>
      </c>
      <c r="M23" s="85">
        <f t="shared" si="18"/>
        <v>3074</v>
      </c>
      <c r="N23" s="85">
        <f t="shared" si="18"/>
        <v>1434</v>
      </c>
      <c r="O23" s="85">
        <f t="shared" si="18"/>
        <v>3713</v>
      </c>
      <c r="P23" s="85">
        <f t="shared" si="18"/>
        <v>1</v>
      </c>
      <c r="Q23" s="85">
        <f t="shared" si="18"/>
        <v>0</v>
      </c>
      <c r="R23" s="85">
        <f t="shared" si="18"/>
        <v>1474</v>
      </c>
      <c r="S23" s="85">
        <f t="shared" si="18"/>
        <v>352</v>
      </c>
      <c r="T23" s="85">
        <f t="shared" si="18"/>
        <v>15</v>
      </c>
      <c r="U23" s="85">
        <f t="shared" si="18"/>
        <v>25</v>
      </c>
      <c r="V23" s="85">
        <f t="shared" si="18"/>
        <v>5</v>
      </c>
      <c r="W23" s="85">
        <f t="shared" si="18"/>
        <v>9</v>
      </c>
      <c r="X23" s="85">
        <f t="shared" si="18"/>
        <v>3722.8706</v>
      </c>
      <c r="Y23" s="85">
        <f t="shared" si="18"/>
        <v>3704.8106000000002</v>
      </c>
      <c r="Z23" s="85">
        <f t="shared" si="18"/>
        <v>0</v>
      </c>
      <c r="AA23" s="85">
        <f t="shared" si="18"/>
        <v>18.38</v>
      </c>
      <c r="AB23" s="85">
        <f t="shared" si="18"/>
        <v>-0.32</v>
      </c>
      <c r="AC23" s="85">
        <f t="shared" si="18"/>
        <v>316.7858</v>
      </c>
      <c r="AD23" s="85">
        <f t="shared" si="18"/>
        <v>315.2558</v>
      </c>
      <c r="AE23" s="85">
        <f t="shared" si="18"/>
        <v>0</v>
      </c>
      <c r="AF23" s="85">
        <f t="shared" si="18"/>
        <v>1.5300000000000002</v>
      </c>
      <c r="AG23" s="85">
        <f t="shared" si="18"/>
        <v>0</v>
      </c>
      <c r="AH23" s="85">
        <f>AC23/C23*10000</f>
        <v>454.2383137367365</v>
      </c>
      <c r="AJ23" s="85">
        <v>3639</v>
      </c>
      <c r="AK23" s="85">
        <v>6958</v>
      </c>
      <c r="AL23" s="102">
        <v>3406.4048</v>
      </c>
      <c r="AM23" s="102">
        <v>3389.5548000000003</v>
      </c>
      <c r="AN23" s="102">
        <v>0</v>
      </c>
      <c r="AO23" s="102">
        <v>16.849999999999998</v>
      </c>
      <c r="AP23" s="102">
        <v>0</v>
      </c>
      <c r="AR23" s="113">
        <f t="shared" si="0"/>
        <v>0</v>
      </c>
      <c r="AS23" s="113">
        <f t="shared" si="1"/>
        <v>0</v>
      </c>
      <c r="AT23" s="113">
        <f aca="true" t="shared" si="19" ref="AT23:AW23">AL23+AC23-X23</f>
        <v>0.31999999999970896</v>
      </c>
      <c r="AU23" s="113">
        <f t="shared" si="19"/>
        <v>0</v>
      </c>
      <c r="AV23" s="113">
        <f t="shared" si="19"/>
        <v>0</v>
      </c>
      <c r="AW23" s="113">
        <f t="shared" si="19"/>
        <v>0</v>
      </c>
      <c r="AX23" s="113">
        <f t="shared" si="3"/>
        <v>0.32</v>
      </c>
    </row>
    <row r="24" spans="1:34" ht="60.75" customHeight="1">
      <c r="A24" s="86" t="s">
        <v>54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</row>
    <row r="25" spans="1:34" ht="24.75" customHeight="1">
      <c r="A25" s="64" t="s">
        <v>98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</row>
  </sheetData>
  <sheetProtection/>
  <mergeCells count="27">
    <mergeCell ref="A2:AH2"/>
    <mergeCell ref="A3:AH3"/>
    <mergeCell ref="D4:E4"/>
    <mergeCell ref="F4:I4"/>
    <mergeCell ref="J4:M4"/>
    <mergeCell ref="N4:S4"/>
    <mergeCell ref="T4:W4"/>
    <mergeCell ref="Y4:AB4"/>
    <mergeCell ref="AD4:AG4"/>
    <mergeCell ref="AM4:AP4"/>
    <mergeCell ref="AU4:AX4"/>
    <mergeCell ref="T5:U5"/>
    <mergeCell ref="V5:W5"/>
    <mergeCell ref="A24:AH24"/>
    <mergeCell ref="A25:AH25"/>
    <mergeCell ref="A4:A6"/>
    <mergeCell ref="B4:B5"/>
    <mergeCell ref="C4:C5"/>
    <mergeCell ref="X4:X5"/>
    <mergeCell ref="AC4:AC5"/>
    <mergeCell ref="AH4:AH5"/>
    <mergeCell ref="AJ4:AJ5"/>
    <mergeCell ref="AK4:AK5"/>
    <mergeCell ref="AL4:AL5"/>
    <mergeCell ref="AR4:AR5"/>
    <mergeCell ref="AS4:AS5"/>
    <mergeCell ref="AT4:AT5"/>
  </mergeCells>
  <printOptions horizontalCentered="1" verticalCentered="1"/>
  <pageMargins left="0" right="0" top="0.8027777777777778" bottom="0.8027777777777778" header="0.5118055555555555" footer="0.5118055555555555"/>
  <pageSetup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8"/>
  <sheetViews>
    <sheetView zoomScale="85" zoomScaleNormal="85" zoomScaleSheetLayoutView="100" workbookViewId="0" topLeftCell="A1">
      <selection activeCell="V25" sqref="V25"/>
    </sheetView>
  </sheetViews>
  <sheetFormatPr defaultColWidth="9.00390625" defaultRowHeight="14.25"/>
  <cols>
    <col min="1" max="1" width="8.375" style="3" customWidth="1"/>
    <col min="2" max="2" width="5.875" style="3" customWidth="1"/>
    <col min="3" max="3" width="5.125" style="3" customWidth="1"/>
    <col min="4" max="9" width="5.875" style="3" customWidth="1"/>
    <col min="10" max="10" width="6.625" style="3" customWidth="1"/>
    <col min="11" max="12" width="5.875" style="3" customWidth="1"/>
    <col min="13" max="13" width="6.625" style="3" customWidth="1"/>
    <col min="14" max="15" width="5.875" style="3" customWidth="1"/>
    <col min="16" max="16" width="7.375" style="3" customWidth="1"/>
    <col min="17" max="17" width="5.875" style="3" customWidth="1"/>
    <col min="18" max="18" width="6.75390625" style="3" customWidth="1"/>
    <col min="19" max="19" width="11.625" style="3" customWidth="1"/>
    <col min="20" max="20" width="11.25390625" style="3" customWidth="1"/>
    <col min="21" max="21" width="9.25390625" style="3" customWidth="1"/>
    <col min="22" max="22" width="8.375" style="3" customWidth="1"/>
    <col min="23" max="23" width="8.75390625" style="3" customWidth="1"/>
    <col min="24" max="24" width="9.50390625" style="3" customWidth="1"/>
    <col min="25" max="25" width="10.375" style="3" customWidth="1"/>
    <col min="26" max="26" width="8.25390625" style="3" customWidth="1"/>
    <col min="27" max="27" width="10.00390625" style="3" customWidth="1"/>
    <col min="28" max="28" width="9.50390625" style="3" customWidth="1"/>
    <col min="29" max="29" width="8.625" style="3" customWidth="1"/>
    <col min="30" max="37" width="9.00390625" style="3" customWidth="1"/>
    <col min="38" max="38" width="10.75390625" style="3" customWidth="1"/>
    <col min="39" max="39" width="9.00390625" style="3" customWidth="1"/>
    <col min="40" max="16384" width="9.00390625" style="4" customWidth="1"/>
  </cols>
  <sheetData>
    <row r="1" spans="1:27" ht="24.75" customHeight="1">
      <c r="A1" s="5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1.75" customHeight="1">
      <c r="A2" s="6" t="s">
        <v>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43" ht="14.25" customHeight="1">
      <c r="A3" s="7" t="s">
        <v>58</v>
      </c>
      <c r="B3" s="8" t="s">
        <v>59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6"/>
      <c r="S3" s="37" t="s">
        <v>60</v>
      </c>
      <c r="T3" s="37"/>
      <c r="U3" s="37"/>
      <c r="V3" s="37"/>
      <c r="W3" s="37"/>
      <c r="X3" s="37"/>
      <c r="Y3" s="37"/>
      <c r="Z3" s="37"/>
      <c r="AA3" s="37"/>
      <c r="AB3" s="50" t="s">
        <v>61</v>
      </c>
      <c r="AC3" s="50" t="s">
        <v>62</v>
      </c>
      <c r="AJ3" s="54" t="s">
        <v>62</v>
      </c>
      <c r="AN3" s="3"/>
      <c r="AO3" s="3"/>
      <c r="AP3" s="3"/>
      <c r="AQ3" s="54" t="s">
        <v>62</v>
      </c>
    </row>
    <row r="4" spans="1:43" ht="13.5" customHeight="1">
      <c r="A4" s="7"/>
      <c r="B4" s="7" t="s">
        <v>63</v>
      </c>
      <c r="C4" s="7" t="s">
        <v>64</v>
      </c>
      <c r="D4" s="7"/>
      <c r="E4" s="7"/>
      <c r="F4" s="7"/>
      <c r="G4" s="7"/>
      <c r="H4" s="7"/>
      <c r="I4" s="7" t="s">
        <v>65</v>
      </c>
      <c r="J4" s="7"/>
      <c r="K4" s="7"/>
      <c r="L4" s="7"/>
      <c r="M4" s="7"/>
      <c r="N4" s="7"/>
      <c r="O4" s="7" t="s">
        <v>66</v>
      </c>
      <c r="P4" s="7"/>
      <c r="Q4" s="7"/>
      <c r="R4" s="7"/>
      <c r="S4" s="38" t="s">
        <v>67</v>
      </c>
      <c r="T4" s="39"/>
      <c r="U4" s="39"/>
      <c r="V4" s="39"/>
      <c r="W4" s="40"/>
      <c r="X4" s="38" t="s">
        <v>68</v>
      </c>
      <c r="Y4" s="39"/>
      <c r="Z4" s="39"/>
      <c r="AA4" s="7" t="s">
        <v>69</v>
      </c>
      <c r="AB4" s="50"/>
      <c r="AC4" s="50"/>
      <c r="AE4" s="38" t="s">
        <v>67</v>
      </c>
      <c r="AF4" s="39"/>
      <c r="AG4" s="39"/>
      <c r="AH4" s="39"/>
      <c r="AI4" s="40"/>
      <c r="AJ4" s="54"/>
      <c r="AL4" s="38" t="s">
        <v>67</v>
      </c>
      <c r="AM4" s="39"/>
      <c r="AN4" s="39"/>
      <c r="AO4" s="39"/>
      <c r="AP4" s="40"/>
      <c r="AQ4" s="54"/>
    </row>
    <row r="5" spans="1:43" ht="18.75" customHeight="1">
      <c r="A5" s="7"/>
      <c r="B5" s="7"/>
      <c r="C5" s="7" t="s">
        <v>70</v>
      </c>
      <c r="D5" s="7"/>
      <c r="E5" s="7"/>
      <c r="F5" s="7" t="s">
        <v>71</v>
      </c>
      <c r="G5" s="7"/>
      <c r="H5" s="7"/>
      <c r="I5" s="7" t="s">
        <v>70</v>
      </c>
      <c r="J5" s="7"/>
      <c r="K5" s="7"/>
      <c r="L5" s="7" t="s">
        <v>71</v>
      </c>
      <c r="M5" s="7"/>
      <c r="N5" s="7"/>
      <c r="O5" s="7" t="s">
        <v>19</v>
      </c>
      <c r="P5" s="7" t="s">
        <v>20</v>
      </c>
      <c r="Q5" s="7" t="s">
        <v>21</v>
      </c>
      <c r="R5" s="7" t="s">
        <v>22</v>
      </c>
      <c r="S5" s="37" t="s">
        <v>63</v>
      </c>
      <c r="T5" s="41" t="s">
        <v>72</v>
      </c>
      <c r="U5" s="41" t="s">
        <v>73</v>
      </c>
      <c r="V5" s="41" t="s">
        <v>74</v>
      </c>
      <c r="W5" s="41" t="s">
        <v>75</v>
      </c>
      <c r="X5" s="41" t="s">
        <v>63</v>
      </c>
      <c r="Y5" s="41" t="s">
        <v>72</v>
      </c>
      <c r="Z5" s="41" t="s">
        <v>73</v>
      </c>
      <c r="AA5" s="7"/>
      <c r="AB5" s="50"/>
      <c r="AC5" s="50"/>
      <c r="AE5" s="37" t="s">
        <v>63</v>
      </c>
      <c r="AF5" s="41" t="s">
        <v>72</v>
      </c>
      <c r="AG5" s="41" t="s">
        <v>73</v>
      </c>
      <c r="AH5" s="41" t="s">
        <v>99</v>
      </c>
      <c r="AI5" s="41" t="s">
        <v>75</v>
      </c>
      <c r="AJ5" s="54"/>
      <c r="AL5" s="37" t="s">
        <v>63</v>
      </c>
      <c r="AM5" s="41" t="s">
        <v>72</v>
      </c>
      <c r="AN5" s="41" t="s">
        <v>73</v>
      </c>
      <c r="AO5" s="41" t="s">
        <v>99</v>
      </c>
      <c r="AP5" s="41" t="s">
        <v>75</v>
      </c>
      <c r="AQ5" s="54"/>
    </row>
    <row r="6" spans="1:43" ht="27" customHeight="1">
      <c r="A6" s="7"/>
      <c r="B6" s="7"/>
      <c r="C6" s="7" t="s">
        <v>76</v>
      </c>
      <c r="D6" s="7" t="s">
        <v>77</v>
      </c>
      <c r="E6" s="7" t="s">
        <v>78</v>
      </c>
      <c r="F6" s="7" t="s">
        <v>76</v>
      </c>
      <c r="G6" s="7" t="s">
        <v>77</v>
      </c>
      <c r="H6" s="7" t="s">
        <v>78</v>
      </c>
      <c r="I6" s="7" t="s">
        <v>76</v>
      </c>
      <c r="J6" s="7" t="s">
        <v>77</v>
      </c>
      <c r="K6" s="7" t="s">
        <v>78</v>
      </c>
      <c r="L6" s="7" t="s">
        <v>76</v>
      </c>
      <c r="M6" s="7" t="s">
        <v>77</v>
      </c>
      <c r="N6" s="7" t="s">
        <v>78</v>
      </c>
      <c r="O6" s="7"/>
      <c r="P6" s="7"/>
      <c r="Q6" s="7"/>
      <c r="R6" s="7"/>
      <c r="S6" s="37"/>
      <c r="T6" s="41"/>
      <c r="U6" s="41"/>
      <c r="V6" s="41"/>
      <c r="W6" s="41"/>
      <c r="X6" s="41"/>
      <c r="Y6" s="41"/>
      <c r="Z6" s="41"/>
      <c r="AA6" s="7"/>
      <c r="AB6" s="50"/>
      <c r="AC6" s="50"/>
      <c r="AE6" s="37"/>
      <c r="AF6" s="41"/>
      <c r="AG6" s="41"/>
      <c r="AH6" s="41"/>
      <c r="AI6" s="41"/>
      <c r="AJ6" s="54"/>
      <c r="AL6" s="37"/>
      <c r="AM6" s="41"/>
      <c r="AN6" s="41"/>
      <c r="AO6" s="41"/>
      <c r="AP6" s="41"/>
      <c r="AQ6" s="54"/>
    </row>
    <row r="7" spans="1:43" ht="38.25" customHeight="1">
      <c r="A7" s="7"/>
      <c r="B7" s="10" t="s">
        <v>40</v>
      </c>
      <c r="C7" s="10" t="s">
        <v>40</v>
      </c>
      <c r="D7" s="10" t="s">
        <v>40</v>
      </c>
      <c r="E7" s="10" t="s">
        <v>40</v>
      </c>
      <c r="F7" s="10" t="s">
        <v>40</v>
      </c>
      <c r="G7" s="10" t="s">
        <v>40</v>
      </c>
      <c r="H7" s="10" t="s">
        <v>40</v>
      </c>
      <c r="I7" s="10" t="s">
        <v>40</v>
      </c>
      <c r="J7" s="10" t="s">
        <v>40</v>
      </c>
      <c r="K7" s="10" t="s">
        <v>40</v>
      </c>
      <c r="L7" s="10" t="s">
        <v>40</v>
      </c>
      <c r="M7" s="10" t="s">
        <v>40</v>
      </c>
      <c r="N7" s="10" t="s">
        <v>40</v>
      </c>
      <c r="O7" s="10" t="s">
        <v>40</v>
      </c>
      <c r="P7" s="10" t="s">
        <v>40</v>
      </c>
      <c r="Q7" s="10" t="s">
        <v>40</v>
      </c>
      <c r="R7" s="10" t="s">
        <v>40</v>
      </c>
      <c r="S7" s="42" t="s">
        <v>41</v>
      </c>
      <c r="T7" s="42" t="s">
        <v>41</v>
      </c>
      <c r="U7" s="42" t="s">
        <v>41</v>
      </c>
      <c r="V7" s="42" t="s">
        <v>41</v>
      </c>
      <c r="W7" s="42" t="s">
        <v>41</v>
      </c>
      <c r="X7" s="42" t="s">
        <v>41</v>
      </c>
      <c r="Y7" s="42" t="s">
        <v>41</v>
      </c>
      <c r="Z7" s="42" t="s">
        <v>41</v>
      </c>
      <c r="AA7" s="10" t="s">
        <v>42</v>
      </c>
      <c r="AB7" s="42" t="s">
        <v>41</v>
      </c>
      <c r="AC7" s="42" t="s">
        <v>41</v>
      </c>
      <c r="AE7" s="42" t="s">
        <v>41</v>
      </c>
      <c r="AF7" s="42" t="s">
        <v>41</v>
      </c>
      <c r="AG7" s="42" t="s">
        <v>41</v>
      </c>
      <c r="AH7" s="42" t="s">
        <v>41</v>
      </c>
      <c r="AI7" s="42" t="s">
        <v>41</v>
      </c>
      <c r="AJ7" s="55" t="s">
        <v>41</v>
      </c>
      <c r="AL7" s="42" t="s">
        <v>41</v>
      </c>
      <c r="AM7" s="42" t="s">
        <v>41</v>
      </c>
      <c r="AN7" s="42" t="s">
        <v>41</v>
      </c>
      <c r="AO7" s="42" t="s">
        <v>41</v>
      </c>
      <c r="AP7" s="42" t="s">
        <v>41</v>
      </c>
      <c r="AQ7" s="55" t="s">
        <v>41</v>
      </c>
    </row>
    <row r="8" spans="1:43" ht="27.75" customHeight="1">
      <c r="A8" s="11" t="s">
        <v>43</v>
      </c>
      <c r="B8" s="12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2">
        <v>14</v>
      </c>
      <c r="P8" s="12">
        <v>15</v>
      </c>
      <c r="Q8" s="12">
        <v>16</v>
      </c>
      <c r="R8" s="12">
        <v>17</v>
      </c>
      <c r="S8" s="13">
        <v>18</v>
      </c>
      <c r="T8" s="13">
        <v>19</v>
      </c>
      <c r="U8" s="13">
        <v>20</v>
      </c>
      <c r="V8" s="13">
        <v>21</v>
      </c>
      <c r="W8" s="13">
        <v>22</v>
      </c>
      <c r="X8" s="13">
        <v>23</v>
      </c>
      <c r="Y8" s="13">
        <v>24</v>
      </c>
      <c r="Z8" s="13">
        <v>25</v>
      </c>
      <c r="AA8" s="13">
        <v>26</v>
      </c>
      <c r="AB8" s="13">
        <v>27</v>
      </c>
      <c r="AC8" s="13">
        <v>28</v>
      </c>
      <c r="AE8" s="13">
        <v>18</v>
      </c>
      <c r="AF8" s="13">
        <v>19</v>
      </c>
      <c r="AG8" s="13">
        <v>20</v>
      </c>
      <c r="AH8" s="13">
        <v>21</v>
      </c>
      <c r="AI8" s="13">
        <v>22</v>
      </c>
      <c r="AJ8" s="56">
        <v>28</v>
      </c>
      <c r="AL8" s="57">
        <v>18</v>
      </c>
      <c r="AM8" s="57">
        <v>19</v>
      </c>
      <c r="AN8" s="57">
        <v>20</v>
      </c>
      <c r="AO8" s="57">
        <v>21</v>
      </c>
      <c r="AP8" s="57">
        <v>22</v>
      </c>
      <c r="AQ8" s="59">
        <v>28</v>
      </c>
    </row>
    <row r="9" spans="1:43" s="1" customFormat="1" ht="30" customHeight="1">
      <c r="A9" s="14" t="s">
        <v>82</v>
      </c>
      <c r="B9" s="15">
        <v>37</v>
      </c>
      <c r="C9" s="16">
        <v>8</v>
      </c>
      <c r="D9" s="16">
        <v>1</v>
      </c>
      <c r="E9" s="16">
        <v>1</v>
      </c>
      <c r="F9" s="16">
        <v>0</v>
      </c>
      <c r="G9" s="16">
        <v>1</v>
      </c>
      <c r="H9" s="16">
        <v>1</v>
      </c>
      <c r="I9" s="28">
        <v>14</v>
      </c>
      <c r="J9" s="28">
        <v>1</v>
      </c>
      <c r="K9" s="28">
        <v>2</v>
      </c>
      <c r="L9" s="28">
        <v>1</v>
      </c>
      <c r="M9" s="28">
        <v>4</v>
      </c>
      <c r="N9" s="28">
        <v>3</v>
      </c>
      <c r="O9" s="28">
        <v>4</v>
      </c>
      <c r="P9" s="28">
        <v>20</v>
      </c>
      <c r="Q9" s="28">
        <v>0</v>
      </c>
      <c r="R9" s="43">
        <v>23</v>
      </c>
      <c r="S9" s="44">
        <f>T9+U9+V9</f>
        <v>63.7214</v>
      </c>
      <c r="T9" s="44">
        <v>47.008</v>
      </c>
      <c r="U9" s="44">
        <v>16.7134</v>
      </c>
      <c r="V9" s="44">
        <v>0</v>
      </c>
      <c r="W9" s="44">
        <v>0</v>
      </c>
      <c r="X9" s="44">
        <v>5.302</v>
      </c>
      <c r="Y9" s="44">
        <v>3.9104</v>
      </c>
      <c r="Z9" s="44">
        <v>1.3916</v>
      </c>
      <c r="AA9" s="44">
        <v>1432.97</v>
      </c>
      <c r="AB9" s="44">
        <v>0</v>
      </c>
      <c r="AC9" s="44">
        <v>0</v>
      </c>
      <c r="AE9" s="44">
        <v>58.4194</v>
      </c>
      <c r="AF9" s="44">
        <v>43.0976</v>
      </c>
      <c r="AG9" s="44">
        <v>15.3218</v>
      </c>
      <c r="AH9" s="44">
        <v>0</v>
      </c>
      <c r="AI9" s="44">
        <v>0</v>
      </c>
      <c r="AJ9" s="44"/>
      <c r="AL9" s="58">
        <f aca="true" t="shared" si="0" ref="AL9:AN9">AE9+X9-S9</f>
        <v>0</v>
      </c>
      <c r="AM9" s="58">
        <f t="shared" si="0"/>
        <v>0</v>
      </c>
      <c r="AN9" s="58">
        <f t="shared" si="0"/>
        <v>0</v>
      </c>
      <c r="AO9" s="58"/>
      <c r="AP9" s="58">
        <f aca="true" t="shared" si="1" ref="AP9:AP24">AI9-W9</f>
        <v>0</v>
      </c>
      <c r="AQ9" s="58">
        <f aca="true" t="shared" si="2" ref="AQ9:AQ24">AJ9+AB9-AC9</f>
        <v>0</v>
      </c>
    </row>
    <row r="10" spans="1:43" s="1" customFormat="1" ht="30" customHeight="1">
      <c r="A10" s="14" t="s">
        <v>83</v>
      </c>
      <c r="B10" s="16">
        <v>95</v>
      </c>
      <c r="C10" s="16">
        <v>3</v>
      </c>
      <c r="D10" s="16">
        <v>1</v>
      </c>
      <c r="E10" s="16">
        <v>1</v>
      </c>
      <c r="F10" s="16">
        <v>0</v>
      </c>
      <c r="G10" s="16">
        <v>0</v>
      </c>
      <c r="H10" s="16">
        <v>0</v>
      </c>
      <c r="I10" s="28">
        <v>59</v>
      </c>
      <c r="J10" s="28">
        <v>5</v>
      </c>
      <c r="K10" s="28">
        <v>1</v>
      </c>
      <c r="L10" s="28">
        <v>7</v>
      </c>
      <c r="M10" s="28">
        <v>16</v>
      </c>
      <c r="N10" s="28">
        <v>2</v>
      </c>
      <c r="O10" s="28">
        <v>3</v>
      </c>
      <c r="P10" s="28">
        <v>75</v>
      </c>
      <c r="Q10" s="28">
        <v>0</v>
      </c>
      <c r="R10" s="30">
        <v>34</v>
      </c>
      <c r="S10" s="44">
        <f aca="true" t="shared" si="3" ref="S10:S24">T10+U10+V10</f>
        <v>152.1807</v>
      </c>
      <c r="T10" s="44">
        <v>118.56</v>
      </c>
      <c r="U10" s="44">
        <v>33.1215</v>
      </c>
      <c r="V10" s="44">
        <v>0.4992</v>
      </c>
      <c r="W10" s="44"/>
      <c r="X10" s="44">
        <v>12.753</v>
      </c>
      <c r="Y10" s="44">
        <v>9.984</v>
      </c>
      <c r="Z10" s="44">
        <v>2.769</v>
      </c>
      <c r="AA10" s="44"/>
      <c r="AB10" s="44"/>
      <c r="AC10" s="44"/>
      <c r="AE10" s="44">
        <v>138.9285</v>
      </c>
      <c r="AF10" s="44">
        <v>108.576</v>
      </c>
      <c r="AG10" s="44">
        <v>30.3525</v>
      </c>
      <c r="AH10" s="44"/>
      <c r="AI10" s="44"/>
      <c r="AJ10" s="44"/>
      <c r="AL10" s="58">
        <f aca="true" t="shared" si="4" ref="AL10:AN10">AE10+X10-S10</f>
        <v>-0.49919999999997344</v>
      </c>
      <c r="AM10" s="58">
        <f t="shared" si="4"/>
        <v>0</v>
      </c>
      <c r="AN10" s="58">
        <f t="shared" si="4"/>
        <v>0</v>
      </c>
      <c r="AO10" s="58"/>
      <c r="AP10" s="58">
        <f t="shared" si="1"/>
        <v>0</v>
      </c>
      <c r="AQ10" s="58">
        <f t="shared" si="2"/>
        <v>0</v>
      </c>
    </row>
    <row r="11" spans="1:43" s="1" customFormat="1" ht="30" customHeight="1">
      <c r="A11" s="14" t="s">
        <v>84</v>
      </c>
      <c r="B11" s="15">
        <v>60</v>
      </c>
      <c r="C11" s="15">
        <v>1</v>
      </c>
      <c r="D11" s="16"/>
      <c r="E11" s="16"/>
      <c r="F11" s="16"/>
      <c r="G11" s="16"/>
      <c r="H11" s="16"/>
      <c r="I11" s="29">
        <v>48</v>
      </c>
      <c r="J11" s="29">
        <v>0</v>
      </c>
      <c r="K11" s="29">
        <v>0</v>
      </c>
      <c r="L11" s="29">
        <v>2</v>
      </c>
      <c r="M11" s="29">
        <v>8</v>
      </c>
      <c r="N11" s="29">
        <v>1</v>
      </c>
      <c r="O11" s="29">
        <v>3</v>
      </c>
      <c r="P11" s="29">
        <v>47</v>
      </c>
      <c r="Q11" s="29">
        <v>0</v>
      </c>
      <c r="R11" s="29">
        <v>26</v>
      </c>
      <c r="S11" s="44">
        <f t="shared" si="3"/>
        <v>97.9948</v>
      </c>
      <c r="T11" s="44">
        <v>76.4852</v>
      </c>
      <c r="U11" s="44">
        <v>19.2632</v>
      </c>
      <c r="V11" s="44">
        <v>2.2464</v>
      </c>
      <c r="W11" s="44">
        <v>0</v>
      </c>
      <c r="X11" s="44">
        <v>7.3414</v>
      </c>
      <c r="Y11" s="44">
        <v>5.9072</v>
      </c>
      <c r="Z11" s="44">
        <v>1.4342</v>
      </c>
      <c r="AA11" s="44">
        <v>1223.57</v>
      </c>
      <c r="AB11" s="44">
        <v>0</v>
      </c>
      <c r="AC11" s="44">
        <v>0</v>
      </c>
      <c r="AE11" s="44">
        <v>88.407</v>
      </c>
      <c r="AF11" s="44">
        <v>70.578</v>
      </c>
      <c r="AG11" s="44">
        <v>17.829</v>
      </c>
      <c r="AH11" s="44">
        <v>0</v>
      </c>
      <c r="AI11" s="44">
        <v>0</v>
      </c>
      <c r="AJ11" s="44"/>
      <c r="AL11" s="58">
        <f aca="true" t="shared" si="5" ref="AL11:AN11">AE11+X11-S11</f>
        <v>-2.246399999999994</v>
      </c>
      <c r="AM11" s="58">
        <f t="shared" si="5"/>
        <v>0</v>
      </c>
      <c r="AN11" s="58">
        <f t="shared" si="5"/>
        <v>0</v>
      </c>
      <c r="AO11" s="58"/>
      <c r="AP11" s="58">
        <f t="shared" si="1"/>
        <v>0</v>
      </c>
      <c r="AQ11" s="58">
        <f t="shared" si="2"/>
        <v>0</v>
      </c>
    </row>
    <row r="12" spans="1:43" s="1" customFormat="1" ht="30" customHeight="1">
      <c r="A12" s="14" t="s">
        <v>85</v>
      </c>
      <c r="B12" s="16">
        <v>65</v>
      </c>
      <c r="C12" s="16">
        <v>3</v>
      </c>
      <c r="D12" s="16">
        <v>0</v>
      </c>
      <c r="E12" s="16">
        <v>0</v>
      </c>
      <c r="F12" s="16">
        <v>0</v>
      </c>
      <c r="G12" s="16">
        <v>1</v>
      </c>
      <c r="H12" s="16">
        <v>0</v>
      </c>
      <c r="I12" s="30">
        <v>29</v>
      </c>
      <c r="J12" s="28">
        <v>0</v>
      </c>
      <c r="K12" s="30">
        <v>8</v>
      </c>
      <c r="L12" s="29">
        <v>6</v>
      </c>
      <c r="M12" s="28">
        <v>15</v>
      </c>
      <c r="N12" s="28">
        <v>3</v>
      </c>
      <c r="O12" s="28">
        <v>0</v>
      </c>
      <c r="P12" s="28">
        <v>43</v>
      </c>
      <c r="Q12" s="28">
        <v>0</v>
      </c>
      <c r="R12" s="29">
        <v>39</v>
      </c>
      <c r="S12" s="44">
        <f t="shared" si="3"/>
        <v>122.0525</v>
      </c>
      <c r="T12" s="44">
        <v>89.1904</v>
      </c>
      <c r="U12" s="44">
        <v>32.1133</v>
      </c>
      <c r="V12" s="44">
        <v>0.7488</v>
      </c>
      <c r="W12" s="44"/>
      <c r="X12" s="44">
        <v>10.044</v>
      </c>
      <c r="Y12" s="44">
        <v>7.488</v>
      </c>
      <c r="Z12" s="44">
        <v>2.556</v>
      </c>
      <c r="AA12" s="44">
        <v>1545.2307692307693</v>
      </c>
      <c r="AB12" s="44">
        <v>0</v>
      </c>
      <c r="AC12" s="44">
        <v>0</v>
      </c>
      <c r="AE12" s="44">
        <v>111.2597</v>
      </c>
      <c r="AF12" s="44">
        <v>81.7024</v>
      </c>
      <c r="AG12" s="44">
        <v>29.5573</v>
      </c>
      <c r="AH12" s="44">
        <v>0</v>
      </c>
      <c r="AI12" s="44"/>
      <c r="AJ12" s="44"/>
      <c r="AL12" s="58">
        <f aca="true" t="shared" si="6" ref="AL12:AN12">AE12+X12-S12</f>
        <v>-0.7488000000000028</v>
      </c>
      <c r="AM12" s="58">
        <f t="shared" si="6"/>
        <v>0</v>
      </c>
      <c r="AN12" s="58">
        <f t="shared" si="6"/>
        <v>0</v>
      </c>
      <c r="AO12" s="58"/>
      <c r="AP12" s="58">
        <f t="shared" si="1"/>
        <v>0</v>
      </c>
      <c r="AQ12" s="58">
        <f t="shared" si="2"/>
        <v>0</v>
      </c>
    </row>
    <row r="13" spans="1:43" s="1" customFormat="1" ht="30" customHeight="1">
      <c r="A13" s="14" t="s">
        <v>91</v>
      </c>
      <c r="B13" s="15">
        <v>71</v>
      </c>
      <c r="C13" s="16"/>
      <c r="D13" s="16"/>
      <c r="E13" s="16"/>
      <c r="F13" s="16"/>
      <c r="G13" s="16"/>
      <c r="H13" s="16"/>
      <c r="I13" s="28">
        <v>43</v>
      </c>
      <c r="J13" s="29">
        <v>9</v>
      </c>
      <c r="K13" s="29">
        <v>3</v>
      </c>
      <c r="L13" s="28">
        <v>1</v>
      </c>
      <c r="M13" s="29">
        <v>15</v>
      </c>
      <c r="N13" s="28"/>
      <c r="O13" s="28">
        <v>5</v>
      </c>
      <c r="P13" s="28">
        <v>42</v>
      </c>
      <c r="Q13" s="29">
        <v>1</v>
      </c>
      <c r="R13" s="29">
        <v>30</v>
      </c>
      <c r="S13" s="44">
        <f t="shared" si="3"/>
        <v>118.1304</v>
      </c>
      <c r="T13" s="44">
        <v>89.6064</v>
      </c>
      <c r="U13" s="44">
        <v>27.7752</v>
      </c>
      <c r="V13" s="44">
        <v>0.7488</v>
      </c>
      <c r="W13" s="44"/>
      <c r="X13" s="44">
        <v>9.4323</v>
      </c>
      <c r="Y13" s="44">
        <v>7.2384</v>
      </c>
      <c r="Z13" s="44">
        <v>2.1939</v>
      </c>
      <c r="AA13" s="44"/>
      <c r="AB13" s="44"/>
      <c r="AC13" s="44"/>
      <c r="AE13" s="44">
        <v>107.9493</v>
      </c>
      <c r="AF13" s="44">
        <v>82.368</v>
      </c>
      <c r="AG13" s="44">
        <v>25.5813</v>
      </c>
      <c r="AH13" s="44"/>
      <c r="AI13" s="44"/>
      <c r="AJ13" s="44"/>
      <c r="AL13" s="58">
        <f aca="true" t="shared" si="7" ref="AL13:AN13">AE13+X13-S13</f>
        <v>-0.7488000000000028</v>
      </c>
      <c r="AM13" s="58">
        <f t="shared" si="7"/>
        <v>0</v>
      </c>
      <c r="AN13" s="58">
        <f t="shared" si="7"/>
        <v>0</v>
      </c>
      <c r="AO13" s="58"/>
      <c r="AP13" s="58">
        <f t="shared" si="1"/>
        <v>0</v>
      </c>
      <c r="AQ13" s="58">
        <f t="shared" si="2"/>
        <v>0</v>
      </c>
    </row>
    <row r="14" spans="1:43" s="1" customFormat="1" ht="30" customHeight="1">
      <c r="A14" s="14" t="s">
        <v>92</v>
      </c>
      <c r="B14" s="17">
        <v>58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31">
        <v>26</v>
      </c>
      <c r="J14" s="31">
        <v>9</v>
      </c>
      <c r="K14" s="31">
        <v>0</v>
      </c>
      <c r="L14" s="31">
        <v>7</v>
      </c>
      <c r="M14" s="31">
        <v>14</v>
      </c>
      <c r="N14" s="31">
        <v>2</v>
      </c>
      <c r="O14" s="32">
        <v>5</v>
      </c>
      <c r="P14" s="32">
        <v>44</v>
      </c>
      <c r="Q14" s="32">
        <v>1</v>
      </c>
      <c r="R14" s="45">
        <v>23</v>
      </c>
      <c r="S14" s="44">
        <f t="shared" si="3"/>
        <v>101.2045</v>
      </c>
      <c r="T14" s="15">
        <v>76.7936</v>
      </c>
      <c r="U14" s="15">
        <v>24.1613</v>
      </c>
      <c r="V14" s="15">
        <v>0.2496</v>
      </c>
      <c r="W14" s="15">
        <v>0</v>
      </c>
      <c r="X14" s="15">
        <v>8.8479</v>
      </c>
      <c r="Y14" s="15">
        <v>6.7392</v>
      </c>
      <c r="Z14" s="15">
        <v>2.1087</v>
      </c>
      <c r="AA14" s="51">
        <v>1455</v>
      </c>
      <c r="AB14" s="15">
        <v>0</v>
      </c>
      <c r="AC14" s="15">
        <v>0</v>
      </c>
      <c r="AE14" s="47">
        <v>92.107</v>
      </c>
      <c r="AF14" s="47">
        <v>70.0544</v>
      </c>
      <c r="AG14" s="47">
        <v>22.0526</v>
      </c>
      <c r="AH14" s="47">
        <v>0</v>
      </c>
      <c r="AI14" s="47">
        <v>0</v>
      </c>
      <c r="AJ14" s="47"/>
      <c r="AL14" s="58">
        <f aca="true" t="shared" si="8" ref="AL14:AN14">AE14+X14-S14</f>
        <v>-0.24960000000000093</v>
      </c>
      <c r="AM14" s="58">
        <f t="shared" si="8"/>
        <v>0</v>
      </c>
      <c r="AN14" s="58">
        <f t="shared" si="8"/>
        <v>0</v>
      </c>
      <c r="AO14" s="58"/>
      <c r="AP14" s="58">
        <f t="shared" si="1"/>
        <v>0</v>
      </c>
      <c r="AQ14" s="58">
        <f t="shared" si="2"/>
        <v>0</v>
      </c>
    </row>
    <row r="15" spans="1:43" s="1" customFormat="1" ht="30" customHeight="1">
      <c r="A15" s="14" t="s">
        <v>93</v>
      </c>
      <c r="B15" s="18">
        <v>41</v>
      </c>
      <c r="C15" s="18"/>
      <c r="D15" s="18"/>
      <c r="E15" s="18"/>
      <c r="F15" s="18"/>
      <c r="G15" s="18"/>
      <c r="H15" s="18"/>
      <c r="I15" s="31">
        <v>27</v>
      </c>
      <c r="J15" s="31">
        <v>3</v>
      </c>
      <c r="K15" s="31">
        <v>2</v>
      </c>
      <c r="L15" s="31"/>
      <c r="M15" s="31">
        <v>5</v>
      </c>
      <c r="N15" s="31">
        <v>4</v>
      </c>
      <c r="O15" s="32">
        <v>1</v>
      </c>
      <c r="P15" s="32">
        <v>29</v>
      </c>
      <c r="Q15" s="32"/>
      <c r="R15" s="32">
        <v>18</v>
      </c>
      <c r="S15" s="44">
        <f t="shared" si="3"/>
        <v>64.4766</v>
      </c>
      <c r="T15" s="15">
        <v>48.4224</v>
      </c>
      <c r="U15" s="15">
        <v>15.8046</v>
      </c>
      <c r="V15" s="15">
        <v>0.2496</v>
      </c>
      <c r="W15" s="15">
        <v>0</v>
      </c>
      <c r="X15" s="15">
        <v>5.5729</v>
      </c>
      <c r="Y15" s="15">
        <v>4.16</v>
      </c>
      <c r="Z15" s="15">
        <v>1.4129</v>
      </c>
      <c r="AA15" s="51">
        <v>1359.24</v>
      </c>
      <c r="AB15" s="15"/>
      <c r="AC15" s="15">
        <v>0</v>
      </c>
      <c r="AE15" s="47">
        <v>58.6541</v>
      </c>
      <c r="AF15" s="47">
        <v>44.2624</v>
      </c>
      <c r="AG15" s="47">
        <v>14.3917</v>
      </c>
      <c r="AH15" s="47"/>
      <c r="AI15" s="47">
        <v>0</v>
      </c>
      <c r="AJ15" s="47"/>
      <c r="AL15" s="58">
        <f aca="true" t="shared" si="9" ref="AL15:AN15">AE15+X15-S15</f>
        <v>-0.24960000000000093</v>
      </c>
      <c r="AM15" s="58">
        <f t="shared" si="9"/>
        <v>0</v>
      </c>
      <c r="AN15" s="58">
        <f t="shared" si="9"/>
        <v>0</v>
      </c>
      <c r="AO15" s="58"/>
      <c r="AP15" s="58">
        <f t="shared" si="1"/>
        <v>0</v>
      </c>
      <c r="AQ15" s="58">
        <f t="shared" si="2"/>
        <v>0</v>
      </c>
    </row>
    <row r="16" spans="1:43" s="2" customFormat="1" ht="30" customHeight="1">
      <c r="A16" s="19" t="s">
        <v>94</v>
      </c>
      <c r="B16" s="20">
        <v>55</v>
      </c>
      <c r="C16" s="20"/>
      <c r="D16" s="20"/>
      <c r="E16" s="20"/>
      <c r="F16" s="20"/>
      <c r="G16" s="20"/>
      <c r="H16" s="20"/>
      <c r="I16" s="33">
        <v>29</v>
      </c>
      <c r="J16" s="33"/>
      <c r="K16" s="33"/>
      <c r="L16" s="33">
        <v>6</v>
      </c>
      <c r="M16" s="33">
        <v>15</v>
      </c>
      <c r="N16" s="33">
        <v>5</v>
      </c>
      <c r="O16" s="33"/>
      <c r="P16" s="33">
        <v>43</v>
      </c>
      <c r="Q16" s="33"/>
      <c r="R16" s="33">
        <v>21</v>
      </c>
      <c r="S16" s="44">
        <f t="shared" si="3"/>
        <v>102.7354</v>
      </c>
      <c r="T16" s="46">
        <v>78.0416</v>
      </c>
      <c r="U16" s="46">
        <v>24.6938</v>
      </c>
      <c r="V16" s="46">
        <v>0</v>
      </c>
      <c r="W16" s="46"/>
      <c r="X16" s="46">
        <v>8.9544</v>
      </c>
      <c r="Y16" s="46">
        <v>6.7392</v>
      </c>
      <c r="Z16" s="46">
        <v>2.2152</v>
      </c>
      <c r="AA16" s="51">
        <v>1628.07</v>
      </c>
      <c r="AB16" s="46"/>
      <c r="AC16" s="46"/>
      <c r="AE16" s="52">
        <v>93.781</v>
      </c>
      <c r="AF16" s="52">
        <v>71.3024</v>
      </c>
      <c r="AG16" s="52">
        <v>22.4786</v>
      </c>
      <c r="AH16" s="52"/>
      <c r="AI16" s="52"/>
      <c r="AJ16" s="52"/>
      <c r="AL16" s="58">
        <f aca="true" t="shared" si="10" ref="AL16:AN16">AE16+X16-S16</f>
        <v>0</v>
      </c>
      <c r="AM16" s="58">
        <f t="shared" si="10"/>
        <v>0</v>
      </c>
      <c r="AN16" s="58">
        <f t="shared" si="10"/>
        <v>0</v>
      </c>
      <c r="AO16" s="60"/>
      <c r="AP16" s="58">
        <f t="shared" si="1"/>
        <v>0</v>
      </c>
      <c r="AQ16" s="58">
        <f t="shared" si="2"/>
        <v>0</v>
      </c>
    </row>
    <row r="17" spans="1:43" s="1" customFormat="1" ht="30" customHeight="1">
      <c r="A17" s="21" t="s">
        <v>86</v>
      </c>
      <c r="B17" s="17">
        <v>55</v>
      </c>
      <c r="C17" s="22">
        <v>2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34">
        <v>39</v>
      </c>
      <c r="J17" s="31">
        <v>3</v>
      </c>
      <c r="K17" s="31">
        <v>1</v>
      </c>
      <c r="L17" s="31">
        <v>1</v>
      </c>
      <c r="M17" s="34">
        <v>8</v>
      </c>
      <c r="N17" s="31">
        <v>1</v>
      </c>
      <c r="O17" s="32">
        <v>2</v>
      </c>
      <c r="P17" s="32">
        <v>41</v>
      </c>
      <c r="Q17" s="32">
        <v>0</v>
      </c>
      <c r="R17" s="45">
        <v>26</v>
      </c>
      <c r="S17" s="44">
        <f t="shared" si="3"/>
        <v>83.8383</v>
      </c>
      <c r="T17" s="47">
        <v>65.3952</v>
      </c>
      <c r="U17" s="47">
        <v>17.4447</v>
      </c>
      <c r="V17" s="47">
        <v>0.9984</v>
      </c>
      <c r="W17" s="47"/>
      <c r="X17" s="15">
        <v>6.8635</v>
      </c>
      <c r="Y17" s="47">
        <v>5.408</v>
      </c>
      <c r="Z17" s="47">
        <v>1.4555</v>
      </c>
      <c r="AA17" s="51">
        <v>1247.91</v>
      </c>
      <c r="AB17" s="15"/>
      <c r="AC17" s="15"/>
      <c r="AE17" s="47">
        <v>75.9764</v>
      </c>
      <c r="AF17" s="47">
        <v>59.9872</v>
      </c>
      <c r="AG17" s="47">
        <v>15.9892</v>
      </c>
      <c r="AH17" s="47"/>
      <c r="AI17" s="47"/>
      <c r="AJ17" s="47"/>
      <c r="AL17" s="58">
        <f aca="true" t="shared" si="11" ref="AL17:AN17">AE17+X17-S17</f>
        <v>-0.9984000000000037</v>
      </c>
      <c r="AM17" s="58">
        <f t="shared" si="11"/>
        <v>0</v>
      </c>
      <c r="AN17" s="58">
        <f t="shared" si="11"/>
        <v>0</v>
      </c>
      <c r="AO17" s="58"/>
      <c r="AP17" s="58">
        <f t="shared" si="1"/>
        <v>0</v>
      </c>
      <c r="AQ17" s="58">
        <f t="shared" si="2"/>
        <v>0</v>
      </c>
    </row>
    <row r="18" spans="1:43" s="1" customFormat="1" ht="30" customHeight="1">
      <c r="A18" s="14" t="s">
        <v>95</v>
      </c>
      <c r="B18" s="17">
        <v>57</v>
      </c>
      <c r="C18" s="18"/>
      <c r="D18" s="18"/>
      <c r="E18" s="18"/>
      <c r="F18" s="18"/>
      <c r="G18" s="18"/>
      <c r="H18" s="18"/>
      <c r="I18" s="31">
        <v>34</v>
      </c>
      <c r="J18" s="31">
        <v>0</v>
      </c>
      <c r="K18" s="31">
        <v>0</v>
      </c>
      <c r="L18" s="31">
        <v>19</v>
      </c>
      <c r="M18" s="31">
        <v>1</v>
      </c>
      <c r="N18" s="31">
        <v>3</v>
      </c>
      <c r="O18" s="32">
        <v>1</v>
      </c>
      <c r="P18" s="32">
        <v>56</v>
      </c>
      <c r="Q18" s="32"/>
      <c r="R18" s="48">
        <v>17</v>
      </c>
      <c r="S18" s="44">
        <f t="shared" si="3"/>
        <v>92.7058</v>
      </c>
      <c r="T18" s="15">
        <v>76.544</v>
      </c>
      <c r="U18" s="15">
        <v>15.6626</v>
      </c>
      <c r="V18" s="15">
        <v>0.4992</v>
      </c>
      <c r="W18" s="15"/>
      <c r="X18" s="15">
        <v>8.0902</v>
      </c>
      <c r="Y18" s="15">
        <v>6.656</v>
      </c>
      <c r="Z18" s="15">
        <v>1.4342</v>
      </c>
      <c r="AA18" s="51">
        <v>1419</v>
      </c>
      <c r="AB18" s="15"/>
      <c r="AC18" s="15"/>
      <c r="AE18" s="47">
        <v>84.1164</v>
      </c>
      <c r="AF18" s="47">
        <v>69.888</v>
      </c>
      <c r="AG18" s="47">
        <v>14.2284</v>
      </c>
      <c r="AH18" s="47"/>
      <c r="AI18" s="47"/>
      <c r="AJ18" s="47"/>
      <c r="AL18" s="58">
        <f aca="true" t="shared" si="12" ref="AL18:AN18">AE18+X18-S18</f>
        <v>-0.49920000000000186</v>
      </c>
      <c r="AM18" s="58">
        <f t="shared" si="12"/>
        <v>0</v>
      </c>
      <c r="AN18" s="58">
        <f t="shared" si="12"/>
        <v>0</v>
      </c>
      <c r="AO18" s="58"/>
      <c r="AP18" s="58">
        <f t="shared" si="1"/>
        <v>0</v>
      </c>
      <c r="AQ18" s="58">
        <f t="shared" si="2"/>
        <v>0</v>
      </c>
    </row>
    <row r="19" spans="1:43" s="1" customFormat="1" ht="30" customHeight="1">
      <c r="A19" s="21" t="s">
        <v>87</v>
      </c>
      <c r="B19" s="17">
        <v>93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31">
        <v>53</v>
      </c>
      <c r="J19" s="31">
        <v>4</v>
      </c>
      <c r="K19" s="31">
        <v>4</v>
      </c>
      <c r="L19" s="31">
        <v>6</v>
      </c>
      <c r="M19" s="31">
        <v>14</v>
      </c>
      <c r="N19" s="31">
        <v>12</v>
      </c>
      <c r="O19" s="35">
        <v>8</v>
      </c>
      <c r="P19" s="35">
        <v>62</v>
      </c>
      <c r="Q19" s="35">
        <v>6</v>
      </c>
      <c r="R19" s="49">
        <v>42</v>
      </c>
      <c r="S19" s="44">
        <f t="shared" si="3"/>
        <v>171.4203</v>
      </c>
      <c r="T19" s="15">
        <v>124.55039999999998</v>
      </c>
      <c r="U19" s="15">
        <v>44.62350000000001</v>
      </c>
      <c r="V19" s="15">
        <v>2.2464</v>
      </c>
      <c r="W19" s="15">
        <v>0</v>
      </c>
      <c r="X19" s="15">
        <v>14.0494</v>
      </c>
      <c r="Y19" s="15">
        <v>10.4</v>
      </c>
      <c r="Z19" s="15">
        <v>3.6494000000000004</v>
      </c>
      <c r="AA19" s="51">
        <v>1510.69</v>
      </c>
      <c r="AB19" s="15">
        <v>0</v>
      </c>
      <c r="AC19" s="15">
        <v>0</v>
      </c>
      <c r="AE19" s="47">
        <v>155.1245</v>
      </c>
      <c r="AF19" s="47">
        <v>114.15039999999998</v>
      </c>
      <c r="AG19" s="47">
        <v>40.97410000000001</v>
      </c>
      <c r="AH19" s="47">
        <v>0</v>
      </c>
      <c r="AI19" s="47">
        <v>0</v>
      </c>
      <c r="AJ19" s="47"/>
      <c r="AL19" s="58">
        <f aca="true" t="shared" si="13" ref="AL19:AN19">AE19+X19-S19</f>
        <v>-2.246399999999994</v>
      </c>
      <c r="AM19" s="58">
        <f t="shared" si="13"/>
        <v>0</v>
      </c>
      <c r="AN19" s="58">
        <f t="shared" si="13"/>
        <v>0</v>
      </c>
      <c r="AO19" s="58"/>
      <c r="AP19" s="58">
        <f t="shared" si="1"/>
        <v>0</v>
      </c>
      <c r="AQ19" s="58">
        <f t="shared" si="2"/>
        <v>0</v>
      </c>
    </row>
    <row r="20" spans="1:43" s="1" customFormat="1" ht="30" customHeight="1">
      <c r="A20" s="21" t="s">
        <v>96</v>
      </c>
      <c r="B20" s="23">
        <v>58</v>
      </c>
      <c r="C20" s="22"/>
      <c r="D20" s="22"/>
      <c r="E20" s="22"/>
      <c r="F20" s="22"/>
      <c r="G20" s="22"/>
      <c r="H20" s="22"/>
      <c r="I20" s="31">
        <v>37</v>
      </c>
      <c r="J20" s="31">
        <v>2</v>
      </c>
      <c r="K20" s="31">
        <v>2</v>
      </c>
      <c r="L20" s="31">
        <v>7</v>
      </c>
      <c r="M20" s="31">
        <v>10</v>
      </c>
      <c r="N20" s="31"/>
      <c r="O20" s="32">
        <v>2</v>
      </c>
      <c r="P20" s="32">
        <v>39</v>
      </c>
      <c r="Q20" s="32">
        <v>0</v>
      </c>
      <c r="R20" s="45">
        <v>22</v>
      </c>
      <c r="S20" s="44">
        <f t="shared" si="3"/>
        <v>95.85159999999999</v>
      </c>
      <c r="T20" s="47">
        <v>74.79679999999999</v>
      </c>
      <c r="U20" s="47">
        <v>20.306</v>
      </c>
      <c r="V20" s="15">
        <v>0.7488</v>
      </c>
      <c r="W20" s="15"/>
      <c r="X20" s="47">
        <v>7.8588000000000005</v>
      </c>
      <c r="Y20" s="15">
        <v>6.24</v>
      </c>
      <c r="Z20" s="47">
        <v>1.6188</v>
      </c>
      <c r="AA20" s="51"/>
      <c r="AB20" s="15"/>
      <c r="AC20" s="15"/>
      <c r="AE20" s="47">
        <v>87.244</v>
      </c>
      <c r="AF20" s="47">
        <v>68.5568</v>
      </c>
      <c r="AG20" s="47">
        <v>18.6872</v>
      </c>
      <c r="AH20" s="47"/>
      <c r="AI20" s="29"/>
      <c r="AJ20" s="47"/>
      <c r="AL20" s="58">
        <f aca="true" t="shared" si="14" ref="AL20:AN20">AE20+X20-S20</f>
        <v>-0.7487999999999886</v>
      </c>
      <c r="AM20" s="58">
        <f t="shared" si="14"/>
        <v>0</v>
      </c>
      <c r="AN20" s="58">
        <f t="shared" si="14"/>
        <v>0</v>
      </c>
      <c r="AO20" s="58"/>
      <c r="AP20" s="58">
        <f t="shared" si="1"/>
        <v>0</v>
      </c>
      <c r="AQ20" s="58">
        <f t="shared" si="2"/>
        <v>0</v>
      </c>
    </row>
    <row r="21" spans="1:43" s="1" customFormat="1" ht="30" customHeight="1">
      <c r="A21" s="24" t="s">
        <v>97</v>
      </c>
      <c r="B21" s="15">
        <v>21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29">
        <v>7</v>
      </c>
      <c r="J21" s="29">
        <v>2</v>
      </c>
      <c r="K21" s="29">
        <v>0</v>
      </c>
      <c r="L21" s="29">
        <v>2</v>
      </c>
      <c r="M21" s="29">
        <v>9</v>
      </c>
      <c r="N21" s="29">
        <v>1</v>
      </c>
      <c r="O21" s="29">
        <v>0</v>
      </c>
      <c r="P21" s="29">
        <v>14</v>
      </c>
      <c r="Q21" s="29">
        <v>0</v>
      </c>
      <c r="R21" s="30">
        <v>9</v>
      </c>
      <c r="S21" s="44">
        <f t="shared" si="3"/>
        <v>46.75639999999999</v>
      </c>
      <c r="T21" s="15">
        <v>34.0288</v>
      </c>
      <c r="U21" s="15">
        <v>11.7292</v>
      </c>
      <c r="V21" s="15">
        <v>0.9984</v>
      </c>
      <c r="W21" s="15">
        <v>0</v>
      </c>
      <c r="X21" s="15">
        <v>3.7254</v>
      </c>
      <c r="Y21" s="15">
        <v>2.7456</v>
      </c>
      <c r="Z21" s="15">
        <v>0.9798</v>
      </c>
      <c r="AA21" s="51">
        <v>1774</v>
      </c>
      <c r="AB21" s="15">
        <v>0</v>
      </c>
      <c r="AC21" s="15">
        <v>0</v>
      </c>
      <c r="AE21" s="47">
        <v>42.0326</v>
      </c>
      <c r="AF21" s="47">
        <v>31.2832</v>
      </c>
      <c r="AG21" s="47">
        <v>10.7494</v>
      </c>
      <c r="AH21" s="47"/>
      <c r="AI21" s="47">
        <v>0</v>
      </c>
      <c r="AJ21" s="47"/>
      <c r="AL21" s="58">
        <f aca="true" t="shared" si="15" ref="AL21:AN21">AE21+X21-S21</f>
        <v>-0.9983999999999895</v>
      </c>
      <c r="AM21" s="58">
        <f t="shared" si="15"/>
        <v>0</v>
      </c>
      <c r="AN21" s="58">
        <f t="shared" si="15"/>
        <v>0</v>
      </c>
      <c r="AO21" s="58"/>
      <c r="AP21" s="58">
        <f t="shared" si="1"/>
        <v>0</v>
      </c>
      <c r="AQ21" s="58">
        <f t="shared" si="2"/>
        <v>0</v>
      </c>
    </row>
    <row r="22" spans="1:43" s="1" customFormat="1" ht="30" customHeight="1">
      <c r="A22" s="14" t="s">
        <v>88</v>
      </c>
      <c r="B22" s="17">
        <v>70</v>
      </c>
      <c r="C22" s="18">
        <v>2</v>
      </c>
      <c r="D22" s="18"/>
      <c r="E22" s="18"/>
      <c r="F22" s="18"/>
      <c r="G22" s="18"/>
      <c r="H22" s="18"/>
      <c r="I22" s="22">
        <v>48</v>
      </c>
      <c r="J22" s="18">
        <v>2</v>
      </c>
      <c r="K22" s="18">
        <v>1</v>
      </c>
      <c r="L22" s="18">
        <v>4</v>
      </c>
      <c r="M22" s="18">
        <v>8</v>
      </c>
      <c r="N22" s="18">
        <v>5</v>
      </c>
      <c r="O22" s="17">
        <v>4</v>
      </c>
      <c r="P22" s="17">
        <v>43</v>
      </c>
      <c r="Q22" s="17"/>
      <c r="R22" s="32">
        <v>38</v>
      </c>
      <c r="S22" s="44">
        <f t="shared" si="3"/>
        <v>108.40650000000001</v>
      </c>
      <c r="T22" s="15">
        <v>83.8656</v>
      </c>
      <c r="U22" s="15">
        <v>23.792099999999998</v>
      </c>
      <c r="V22" s="15">
        <v>0.7488</v>
      </c>
      <c r="W22" s="15"/>
      <c r="X22" s="15">
        <v>9.325800000000001</v>
      </c>
      <c r="Y22" s="15">
        <v>7.2384</v>
      </c>
      <c r="Z22" s="15">
        <v>2.0874</v>
      </c>
      <c r="AA22" s="51"/>
      <c r="AB22" s="15"/>
      <c r="AC22" s="15"/>
      <c r="AE22" s="47">
        <v>98.33189999999999</v>
      </c>
      <c r="AF22" s="47">
        <v>76.6272</v>
      </c>
      <c r="AG22" s="47">
        <v>21.7047</v>
      </c>
      <c r="AH22" s="47"/>
      <c r="AI22" s="47"/>
      <c r="AJ22" s="47"/>
      <c r="AL22" s="58">
        <f aca="true" t="shared" si="16" ref="AL22:AN22">AE22+X22-S22</f>
        <v>-0.748800000000017</v>
      </c>
      <c r="AM22" s="58">
        <f t="shared" si="16"/>
        <v>0</v>
      </c>
      <c r="AN22" s="58">
        <f t="shared" si="16"/>
        <v>0</v>
      </c>
      <c r="AO22" s="58"/>
      <c r="AP22" s="58">
        <f t="shared" si="1"/>
        <v>0</v>
      </c>
      <c r="AQ22" s="58">
        <f t="shared" si="2"/>
        <v>0</v>
      </c>
    </row>
    <row r="23" spans="1:43" s="1" customFormat="1" ht="30" customHeight="1">
      <c r="A23" s="14" t="s">
        <v>89</v>
      </c>
      <c r="B23" s="17">
        <v>4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1</v>
      </c>
      <c r="I23" s="18">
        <v>1</v>
      </c>
      <c r="J23" s="18">
        <v>2</v>
      </c>
      <c r="K23" s="18">
        <v>0</v>
      </c>
      <c r="L23" s="18">
        <v>0</v>
      </c>
      <c r="M23" s="18">
        <v>0</v>
      </c>
      <c r="N23" s="18">
        <v>0</v>
      </c>
      <c r="O23" s="15">
        <v>0</v>
      </c>
      <c r="P23" s="15">
        <v>3</v>
      </c>
      <c r="Q23" s="15">
        <v>0</v>
      </c>
      <c r="R23" s="29">
        <v>2</v>
      </c>
      <c r="S23" s="44">
        <f t="shared" si="3"/>
        <v>7.2376000000000005</v>
      </c>
      <c r="T23" s="47">
        <v>4.9088</v>
      </c>
      <c r="U23" s="47">
        <v>2.3288</v>
      </c>
      <c r="V23" s="15">
        <v>0</v>
      </c>
      <c r="W23" s="15"/>
      <c r="X23" s="15">
        <v>0.6148</v>
      </c>
      <c r="Y23" s="15">
        <v>0.416</v>
      </c>
      <c r="Z23" s="15">
        <v>0.1988</v>
      </c>
      <c r="AA23" s="51"/>
      <c r="AB23" s="15"/>
      <c r="AC23" s="15"/>
      <c r="AE23" s="47">
        <v>6.6228</v>
      </c>
      <c r="AF23" s="47">
        <v>4.4928</v>
      </c>
      <c r="AG23" s="47">
        <v>2.13</v>
      </c>
      <c r="AH23" s="47"/>
      <c r="AI23" s="47"/>
      <c r="AJ23" s="47"/>
      <c r="AL23" s="58">
        <f aca="true" t="shared" si="17" ref="AL23:AN23">AE23+X23-S23</f>
        <v>0</v>
      </c>
      <c r="AM23" s="58">
        <f t="shared" si="17"/>
        <v>0</v>
      </c>
      <c r="AN23" s="58">
        <f t="shared" si="17"/>
        <v>0</v>
      </c>
      <c r="AO23" s="58"/>
      <c r="AP23" s="58">
        <f t="shared" si="1"/>
        <v>0</v>
      </c>
      <c r="AQ23" s="58">
        <f t="shared" si="2"/>
        <v>0</v>
      </c>
    </row>
    <row r="24" spans="1:43" s="1" customFormat="1" ht="30" customHeight="1">
      <c r="A24" s="14" t="s">
        <v>100</v>
      </c>
      <c r="B24" s="17">
        <v>8</v>
      </c>
      <c r="C24" s="17"/>
      <c r="D24" s="17"/>
      <c r="E24" s="17"/>
      <c r="F24" s="17">
        <v>3</v>
      </c>
      <c r="G24" s="17">
        <v>5</v>
      </c>
      <c r="H24" s="17"/>
      <c r="I24" s="17"/>
      <c r="J24" s="17"/>
      <c r="K24" s="17"/>
      <c r="L24" s="17"/>
      <c r="M24" s="17"/>
      <c r="N24" s="17"/>
      <c r="O24" s="17">
        <v>1</v>
      </c>
      <c r="P24" s="17">
        <v>0</v>
      </c>
      <c r="Q24" s="17">
        <v>0</v>
      </c>
      <c r="R24" s="45">
        <v>7</v>
      </c>
      <c r="S24" s="44">
        <f t="shared" si="3"/>
        <v>24.0266</v>
      </c>
      <c r="T24" s="15">
        <v>18.304</v>
      </c>
      <c r="U24" s="15">
        <v>5.7226</v>
      </c>
      <c r="V24" s="15">
        <v>0</v>
      </c>
      <c r="W24" s="15"/>
      <c r="X24" s="15">
        <v>1.814</v>
      </c>
      <c r="Y24" s="15">
        <v>1.3312</v>
      </c>
      <c r="Z24" s="15">
        <v>0.4828</v>
      </c>
      <c r="AA24" s="51"/>
      <c r="AB24" s="15"/>
      <c r="AC24" s="15"/>
      <c r="AE24" s="47">
        <v>22.2126</v>
      </c>
      <c r="AF24" s="47">
        <v>16.9728</v>
      </c>
      <c r="AG24" s="47">
        <v>5.2398</v>
      </c>
      <c r="AH24" s="47"/>
      <c r="AI24" s="47"/>
      <c r="AJ24" s="47"/>
      <c r="AL24" s="58">
        <f aca="true" t="shared" si="18" ref="AL24:AN24">AE24+X24-S24</f>
        <v>0</v>
      </c>
      <c r="AM24" s="58">
        <f t="shared" si="18"/>
        <v>0</v>
      </c>
      <c r="AN24" s="58">
        <f t="shared" si="18"/>
        <v>0</v>
      </c>
      <c r="AO24" s="58"/>
      <c r="AP24" s="58">
        <f t="shared" si="1"/>
        <v>0</v>
      </c>
      <c r="AQ24" s="58">
        <f t="shared" si="2"/>
        <v>0</v>
      </c>
    </row>
    <row r="25" spans="1:43" ht="30" customHeight="1">
      <c r="A25" s="10" t="s">
        <v>90</v>
      </c>
      <c r="B25" s="25">
        <f>SUM(B9:B24)</f>
        <v>848</v>
      </c>
      <c r="C25" s="25">
        <f aca="true" t="shared" si="19" ref="C25:AC25">SUM(C9:C24)</f>
        <v>19</v>
      </c>
      <c r="D25" s="25">
        <f t="shared" si="19"/>
        <v>2</v>
      </c>
      <c r="E25" s="25">
        <f t="shared" si="19"/>
        <v>2</v>
      </c>
      <c r="F25" s="25">
        <f t="shared" si="19"/>
        <v>3</v>
      </c>
      <c r="G25" s="25">
        <f t="shared" si="19"/>
        <v>7</v>
      </c>
      <c r="H25" s="25">
        <f t="shared" si="19"/>
        <v>2</v>
      </c>
      <c r="I25" s="25">
        <f t="shared" si="19"/>
        <v>494</v>
      </c>
      <c r="J25" s="25">
        <f t="shared" si="19"/>
        <v>42</v>
      </c>
      <c r="K25" s="25">
        <f t="shared" si="19"/>
        <v>24</v>
      </c>
      <c r="L25" s="25">
        <f t="shared" si="19"/>
        <v>69</v>
      </c>
      <c r="M25" s="25">
        <f t="shared" si="19"/>
        <v>142</v>
      </c>
      <c r="N25" s="25">
        <f t="shared" si="19"/>
        <v>42</v>
      </c>
      <c r="O25" s="25">
        <f t="shared" si="19"/>
        <v>39</v>
      </c>
      <c r="P25" s="25">
        <f t="shared" si="19"/>
        <v>601</v>
      </c>
      <c r="Q25" s="25">
        <f t="shared" si="19"/>
        <v>8</v>
      </c>
      <c r="R25" s="25">
        <f t="shared" si="19"/>
        <v>377</v>
      </c>
      <c r="S25" s="25">
        <f t="shared" si="19"/>
        <v>1452.7394</v>
      </c>
      <c r="T25" s="25">
        <f t="shared" si="19"/>
        <v>1106.5012000000002</v>
      </c>
      <c r="U25" s="25">
        <f t="shared" si="19"/>
        <v>335.2558</v>
      </c>
      <c r="V25" s="25">
        <v>10.9824</v>
      </c>
      <c r="W25" s="25">
        <f t="shared" si="19"/>
        <v>0</v>
      </c>
      <c r="X25" s="25">
        <f t="shared" si="19"/>
        <v>120.5898</v>
      </c>
      <c r="Y25" s="25">
        <f t="shared" si="19"/>
        <v>92.60159999999999</v>
      </c>
      <c r="Z25" s="25">
        <f t="shared" si="19"/>
        <v>27.9882</v>
      </c>
      <c r="AA25" s="25">
        <f>X25/B25*10000</f>
        <v>1422.0495283018865</v>
      </c>
      <c r="AB25" s="25">
        <f t="shared" si="19"/>
        <v>0</v>
      </c>
      <c r="AC25" s="25">
        <f t="shared" si="19"/>
        <v>0</v>
      </c>
      <c r="AD25" s="4"/>
      <c r="AE25" s="53">
        <v>1321.1672</v>
      </c>
      <c r="AF25" s="53">
        <v>1013.8996</v>
      </c>
      <c r="AG25" s="53">
        <v>307.2676</v>
      </c>
      <c r="AH25" s="53">
        <v>0</v>
      </c>
      <c r="AI25" s="53">
        <v>0</v>
      </c>
      <c r="AJ25" s="53"/>
      <c r="AK25" s="4"/>
      <c r="AL25" s="58">
        <f>AE25+X25-S25</f>
        <v>-10.98239999999987</v>
      </c>
      <c r="AM25" s="58">
        <f aca="true" t="shared" si="20" ref="AM25:AQ25">SUM(AM9:AM24)</f>
        <v>0</v>
      </c>
      <c r="AN25" s="58">
        <f t="shared" si="20"/>
        <v>0</v>
      </c>
      <c r="AO25" s="58">
        <f t="shared" si="20"/>
        <v>0</v>
      </c>
      <c r="AP25" s="58">
        <f t="shared" si="20"/>
        <v>0</v>
      </c>
      <c r="AQ25" s="58">
        <f t="shared" si="20"/>
        <v>0</v>
      </c>
    </row>
    <row r="26" spans="1:27" ht="36.75" customHeight="1">
      <c r="A26" s="26" t="s">
        <v>79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8" ht="15">
      <c r="D28" s="27"/>
    </row>
  </sheetData>
  <sheetProtection/>
  <mergeCells count="45">
    <mergeCell ref="A1:AA1"/>
    <mergeCell ref="A2:AA2"/>
    <mergeCell ref="B3:R3"/>
    <mergeCell ref="S3:AA3"/>
    <mergeCell ref="C4:H4"/>
    <mergeCell ref="I4:N4"/>
    <mergeCell ref="O4:R4"/>
    <mergeCell ref="S4:W4"/>
    <mergeCell ref="X4:Z4"/>
    <mergeCell ref="AE4:AI4"/>
    <mergeCell ref="AL4:AP4"/>
    <mergeCell ref="C5:E5"/>
    <mergeCell ref="F5:H5"/>
    <mergeCell ref="I5:K5"/>
    <mergeCell ref="L5:N5"/>
    <mergeCell ref="A26:AA26"/>
    <mergeCell ref="A3:A7"/>
    <mergeCell ref="B4:B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4:AA6"/>
    <mergeCell ref="AB3:AB6"/>
    <mergeCell ref="AC3:AC6"/>
    <mergeCell ref="AE5:AE6"/>
    <mergeCell ref="AF5:AF6"/>
    <mergeCell ref="AG5:AG6"/>
    <mergeCell ref="AH5:AH6"/>
    <mergeCell ref="AI5:AI6"/>
    <mergeCell ref="AJ3:AJ6"/>
    <mergeCell ref="AL5:AL6"/>
    <mergeCell ref="AM5:AM6"/>
    <mergeCell ref="AN5:AN6"/>
    <mergeCell ref="AO5:AO6"/>
    <mergeCell ref="AP5:AP6"/>
    <mergeCell ref="AQ3:AQ6"/>
  </mergeCells>
  <printOptions horizontalCentered="1" verticalCentered="1"/>
  <pageMargins left="0" right="0" top="0.40902777777777777" bottom="0.40902777777777777" header="0.5118055555555555" footer="0.511805555555555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2020-03-04T01:14:06Z</cp:lastPrinted>
  <dcterms:created xsi:type="dcterms:W3CDTF">2019-10-09T00:01:12Z</dcterms:created>
  <dcterms:modified xsi:type="dcterms:W3CDTF">2022-01-05T00:18:59Z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