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报批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<sst xmlns="http://schemas.openxmlformats.org/spreadsheetml/2006/main" count="54" uniqueCount="39">
  <si>
    <t>附件：</t>
  </si>
  <si>
    <t xml:space="preserve">尤溪县2023年戴云山羊品种保护工作经费支出情况表 </t>
  </si>
  <si>
    <t>序号</t>
  </si>
  <si>
    <t>保种姓名</t>
  </si>
  <si>
    <t>保种场地址</t>
  </si>
  <si>
    <t>保种场（户）</t>
  </si>
  <si>
    <t>存栏规模</t>
  </si>
  <si>
    <t>有效存栏数</t>
  </si>
  <si>
    <t>有效存栏数超额数</t>
  </si>
  <si>
    <t>小计（元）</t>
  </si>
  <si>
    <t>保种场不超4万元，保种户不超过3万元</t>
  </si>
  <si>
    <t>公羊（含后备公羊）</t>
  </si>
  <si>
    <t>合计（元）</t>
  </si>
  <si>
    <t>超过18万元，按比例补助款（元）</t>
  </si>
  <si>
    <t>生产性能测定费用（元）</t>
  </si>
  <si>
    <t>经费支出</t>
  </si>
  <si>
    <t>存栏数</t>
  </si>
  <si>
    <t>补助 标准</t>
  </si>
  <si>
    <t>罗朝秋</t>
  </si>
  <si>
    <t>西滨镇七里村</t>
  </si>
  <si>
    <t>保种户</t>
  </si>
  <si>
    <t>谢龙涛</t>
  </si>
  <si>
    <t>西滨镇过溪村</t>
  </si>
  <si>
    <t>保种场</t>
  </si>
  <si>
    <t>林兴唐</t>
  </si>
  <si>
    <t>汤川乡白际村</t>
  </si>
  <si>
    <t>杨孝强</t>
  </si>
  <si>
    <t>洋中镇后楼村</t>
  </si>
  <si>
    <t>周宏</t>
  </si>
  <si>
    <t>陈明宗</t>
  </si>
  <si>
    <t>坂面镇正山村</t>
  </si>
  <si>
    <t>陈本胜</t>
  </si>
  <si>
    <t>坂面镇坂面村</t>
  </si>
  <si>
    <t>蔡昌花</t>
  </si>
  <si>
    <t>台溪乡东山村</t>
  </si>
  <si>
    <t>郑经春</t>
  </si>
  <si>
    <t>中仙乡西华村</t>
  </si>
  <si>
    <t>合计</t>
  </si>
  <si>
    <t>补助合计人民币：贰拾万元整。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</si>
</sst>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b/>
      <sz val="22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"/>
  <sheetViews>
    <sheetView tabSelected="1" workbookViewId="0">
      <selection activeCell="A2" sqref="A2:T2"/>
    </sheetView>
  </sheetViews>
  <sheetFormatPr defaultColWidth="9" defaultRowHeight="14.4"/>
  <cols>
    <col min="1" max="1" width="5.73148148148148" customWidth="1"/>
    <col min="2" max="2" width="11.0555555555556" customWidth="1"/>
    <col min="3" max="3" width="14.712962962963" customWidth="1"/>
    <col min="4" max="4" width="8.88888888888889" customWidth="1"/>
    <col min="5" max="5" width="6.47222222222222" customWidth="1"/>
    <col min="6" max="6" width="7.37962962962963" customWidth="1"/>
    <col min="7" max="7" width="7.43518518518519" customWidth="1"/>
    <col min="8" max="8" width="9" customWidth="1"/>
    <col min="9" max="9" width="7.55555555555556" customWidth="1"/>
    <col min="10" max="10" width="6.78703703703704" customWidth="1"/>
    <col min="11" max="11" width="7.5" customWidth="1"/>
    <col min="12" max="12" width="8.55555555555556" customWidth="1"/>
    <col min="13" max="13" width="12.2685185185185" customWidth="1"/>
    <col min="14" max="14" width="9.02777777777778" customWidth="1"/>
    <col min="15" max="15" width="7.14814814814815" customWidth="1"/>
    <col min="16" max="16" width="8" customWidth="1"/>
    <col min="17" max="17" width="7.5" customWidth="1"/>
    <col min="18" max="18" width="10.5" customWidth="1"/>
    <col min="19" max="19" width="8.87962962962963" customWidth="1"/>
    <col min="20" max="20" width="10.3796296296296" customWidth="1"/>
  </cols>
  <sheetData>
    <row r="1" ht="18" customHeight="1" spans="1:2">
      <c r="A1" s="3" t="s">
        <v>0</v>
      </c>
      <c r="B1" s="3"/>
    </row>
    <row r="2" customFormat="1" ht="30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="1" customFormat="1" ht="20" customHeight="1" spans="1:2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 t="s">
        <v>8</v>
      </c>
      <c r="J3" s="5"/>
      <c r="K3" s="5"/>
      <c r="L3" s="5" t="s">
        <v>9</v>
      </c>
      <c r="M3" s="5" t="s">
        <v>10</v>
      </c>
      <c r="N3" s="5" t="s">
        <v>11</v>
      </c>
      <c r="O3" s="5"/>
      <c r="P3" s="5"/>
      <c r="Q3" s="5" t="s">
        <v>12</v>
      </c>
      <c r="R3" s="5" t="s">
        <v>13</v>
      </c>
      <c r="S3" s="5" t="s">
        <v>14</v>
      </c>
      <c r="T3" s="5" t="s">
        <v>15</v>
      </c>
    </row>
    <row r="4" s="1" customFormat="1" ht="15" customHeight="1" spans="1:20">
      <c r="A4" s="5"/>
      <c r="B4" s="5"/>
      <c r="C4" s="5"/>
      <c r="D4" s="5"/>
      <c r="E4" s="5"/>
      <c r="F4" s="5" t="s">
        <v>16</v>
      </c>
      <c r="G4" s="5" t="s">
        <v>17</v>
      </c>
      <c r="H4" s="5" t="s">
        <v>9</v>
      </c>
      <c r="I4" s="5" t="s">
        <v>16</v>
      </c>
      <c r="J4" s="5" t="s">
        <v>17</v>
      </c>
      <c r="K4" s="5" t="s">
        <v>9</v>
      </c>
      <c r="L4" s="5"/>
      <c r="M4" s="5"/>
      <c r="N4" s="5" t="s">
        <v>16</v>
      </c>
      <c r="O4" s="5" t="s">
        <v>17</v>
      </c>
      <c r="P4" s="5" t="s">
        <v>9</v>
      </c>
      <c r="Q4" s="5"/>
      <c r="R4" s="5"/>
      <c r="S4" s="5"/>
      <c r="T4" s="5"/>
    </row>
    <row r="5" s="1" customFormat="1" ht="33" customHeight="1" spans="1:20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="2" customFormat="1" ht="39" customHeight="1" spans="1:20">
      <c r="A6" s="7">
        <v>1</v>
      </c>
      <c r="B6" s="8" t="s">
        <v>18</v>
      </c>
      <c r="C6" s="8" t="s">
        <v>19</v>
      </c>
      <c r="D6" s="9" t="s">
        <v>20</v>
      </c>
      <c r="E6" s="7">
        <v>127</v>
      </c>
      <c r="F6" s="10">
        <v>59</v>
      </c>
      <c r="G6" s="8">
        <v>150</v>
      </c>
      <c r="H6" s="8">
        <f t="shared" ref="H6:H14" si="0">F6*G6</f>
        <v>8850</v>
      </c>
      <c r="I6" s="8">
        <f>E6-F6</f>
        <v>68</v>
      </c>
      <c r="J6" s="8">
        <v>180</v>
      </c>
      <c r="K6" s="8">
        <f t="shared" ref="K6:K14" si="1">I6*J6</f>
        <v>12240</v>
      </c>
      <c r="L6" s="8">
        <f>H6+K6</f>
        <v>21090</v>
      </c>
      <c r="M6" s="8">
        <v>21090</v>
      </c>
      <c r="N6" s="12">
        <v>4</v>
      </c>
      <c r="O6" s="18">
        <v>500</v>
      </c>
      <c r="P6" s="18">
        <f>N6*O6</f>
        <v>2000</v>
      </c>
      <c r="Q6" s="18">
        <f>M6+P6</f>
        <v>23090</v>
      </c>
      <c r="R6" s="19">
        <f>Q6*0.780707841177</f>
        <v>18026.5440527769</v>
      </c>
      <c r="S6" s="19"/>
      <c r="T6" s="20">
        <f>R6+S6</f>
        <v>18026.5440527769</v>
      </c>
    </row>
    <row r="7" s="2" customFormat="1" ht="39" customHeight="1" spans="1:20">
      <c r="A7" s="7">
        <v>2</v>
      </c>
      <c r="B7" s="8" t="s">
        <v>21</v>
      </c>
      <c r="C7" s="8" t="s">
        <v>22</v>
      </c>
      <c r="D7" s="9" t="s">
        <v>23</v>
      </c>
      <c r="E7" s="7">
        <v>161</v>
      </c>
      <c r="F7" s="10">
        <v>161</v>
      </c>
      <c r="G7" s="8">
        <v>170</v>
      </c>
      <c r="H7" s="8">
        <f t="shared" si="0"/>
        <v>27370</v>
      </c>
      <c r="I7" s="8">
        <f t="shared" ref="I7:I14" si="2">E7-F7</f>
        <v>0</v>
      </c>
      <c r="J7" s="8">
        <v>200</v>
      </c>
      <c r="K7" s="8">
        <f t="shared" si="1"/>
        <v>0</v>
      </c>
      <c r="L7" s="8">
        <f t="shared" ref="L7:L15" si="3">H7+K7</f>
        <v>27370</v>
      </c>
      <c r="M7" s="8">
        <v>27370</v>
      </c>
      <c r="N7" s="12">
        <v>8</v>
      </c>
      <c r="O7" s="18">
        <v>500</v>
      </c>
      <c r="P7" s="18">
        <f t="shared" ref="P6:P14" si="4">N7*O7</f>
        <v>4000</v>
      </c>
      <c r="Q7" s="18">
        <f t="shared" ref="Q7:Q15" si="5">M7+P7</f>
        <v>31370</v>
      </c>
      <c r="R7" s="19">
        <f t="shared" ref="R7:R14" si="6">Q7*0.780707841177</f>
        <v>24490.8049777225</v>
      </c>
      <c r="S7" s="19">
        <v>20000</v>
      </c>
      <c r="T7" s="20">
        <f t="shared" ref="T7:T14" si="7">R7+S7</f>
        <v>44490.8049777225</v>
      </c>
    </row>
    <row r="8" s="2" customFormat="1" ht="39" customHeight="1" spans="1:20">
      <c r="A8" s="7">
        <v>3</v>
      </c>
      <c r="B8" s="8" t="s">
        <v>24</v>
      </c>
      <c r="C8" s="8" t="s">
        <v>25</v>
      </c>
      <c r="D8" s="9" t="s">
        <v>20</v>
      </c>
      <c r="E8" s="7">
        <v>142</v>
      </c>
      <c r="F8" s="10">
        <v>59</v>
      </c>
      <c r="G8" s="8">
        <v>150</v>
      </c>
      <c r="H8" s="8">
        <f t="shared" si="0"/>
        <v>8850</v>
      </c>
      <c r="I8" s="8">
        <f t="shared" si="2"/>
        <v>83</v>
      </c>
      <c r="J8" s="8">
        <v>180</v>
      </c>
      <c r="K8" s="8">
        <f t="shared" si="1"/>
        <v>14940</v>
      </c>
      <c r="L8" s="8">
        <f t="shared" si="3"/>
        <v>23790</v>
      </c>
      <c r="M8" s="8">
        <v>23790</v>
      </c>
      <c r="N8" s="12">
        <v>4</v>
      </c>
      <c r="O8" s="18">
        <v>500</v>
      </c>
      <c r="P8" s="18">
        <f t="shared" si="4"/>
        <v>2000</v>
      </c>
      <c r="Q8" s="18">
        <f t="shared" si="5"/>
        <v>25790</v>
      </c>
      <c r="R8" s="19">
        <f t="shared" si="6"/>
        <v>20134.4552239548</v>
      </c>
      <c r="S8" s="19"/>
      <c r="T8" s="20">
        <f t="shared" si="7"/>
        <v>20134.4552239548</v>
      </c>
    </row>
    <row r="9" s="2" customFormat="1" ht="39" customHeight="1" spans="1:20">
      <c r="A9" s="7">
        <v>4</v>
      </c>
      <c r="B9" s="11" t="s">
        <v>26</v>
      </c>
      <c r="C9" s="11" t="s">
        <v>27</v>
      </c>
      <c r="D9" s="9" t="s">
        <v>20</v>
      </c>
      <c r="E9" s="7">
        <v>134</v>
      </c>
      <c r="F9" s="10">
        <v>59</v>
      </c>
      <c r="G9" s="12">
        <v>150</v>
      </c>
      <c r="H9" s="8">
        <f t="shared" si="0"/>
        <v>8850</v>
      </c>
      <c r="I9" s="8">
        <f t="shared" si="2"/>
        <v>75</v>
      </c>
      <c r="J9" s="8">
        <v>180</v>
      </c>
      <c r="K9" s="8">
        <f t="shared" si="1"/>
        <v>13500</v>
      </c>
      <c r="L9" s="8">
        <f t="shared" si="3"/>
        <v>22350</v>
      </c>
      <c r="M9" s="8">
        <v>22350</v>
      </c>
      <c r="N9" s="12">
        <v>4</v>
      </c>
      <c r="O9" s="18">
        <v>500</v>
      </c>
      <c r="P9" s="18">
        <f t="shared" si="4"/>
        <v>2000</v>
      </c>
      <c r="Q9" s="18">
        <f t="shared" si="5"/>
        <v>24350</v>
      </c>
      <c r="R9" s="19">
        <f t="shared" si="6"/>
        <v>19010.23593266</v>
      </c>
      <c r="S9" s="19"/>
      <c r="T9" s="20">
        <f t="shared" si="7"/>
        <v>19010.23593266</v>
      </c>
    </row>
    <row r="10" s="2" customFormat="1" ht="39" customHeight="1" spans="1:20">
      <c r="A10" s="7">
        <v>5</v>
      </c>
      <c r="B10" s="8" t="s">
        <v>28</v>
      </c>
      <c r="C10" s="8" t="s">
        <v>27</v>
      </c>
      <c r="D10" s="9" t="s">
        <v>20</v>
      </c>
      <c r="E10" s="7">
        <v>142</v>
      </c>
      <c r="F10" s="10">
        <v>59</v>
      </c>
      <c r="G10" s="8">
        <v>150</v>
      </c>
      <c r="H10" s="8">
        <f t="shared" si="0"/>
        <v>8850</v>
      </c>
      <c r="I10" s="8">
        <f t="shared" si="2"/>
        <v>83</v>
      </c>
      <c r="J10" s="8">
        <v>180</v>
      </c>
      <c r="K10" s="8">
        <f t="shared" si="1"/>
        <v>14940</v>
      </c>
      <c r="L10" s="8">
        <f t="shared" si="3"/>
        <v>23790</v>
      </c>
      <c r="M10" s="8">
        <v>23790</v>
      </c>
      <c r="N10" s="12">
        <v>4</v>
      </c>
      <c r="O10" s="18">
        <v>500</v>
      </c>
      <c r="P10" s="18">
        <f t="shared" si="4"/>
        <v>2000</v>
      </c>
      <c r="Q10" s="18">
        <f t="shared" si="5"/>
        <v>25790</v>
      </c>
      <c r="R10" s="19">
        <f t="shared" si="6"/>
        <v>20134.4552239548</v>
      </c>
      <c r="S10" s="19"/>
      <c r="T10" s="20">
        <f t="shared" si="7"/>
        <v>20134.4552239548</v>
      </c>
    </row>
    <row r="11" s="2" customFormat="1" ht="39" customHeight="1" spans="1:20">
      <c r="A11" s="7">
        <v>6</v>
      </c>
      <c r="B11" s="8" t="s">
        <v>29</v>
      </c>
      <c r="C11" s="8" t="s">
        <v>30</v>
      </c>
      <c r="D11" s="9" t="s">
        <v>23</v>
      </c>
      <c r="E11" s="7">
        <v>359</v>
      </c>
      <c r="F11" s="10">
        <v>169</v>
      </c>
      <c r="G11" s="8">
        <v>170</v>
      </c>
      <c r="H11" s="8">
        <f t="shared" si="0"/>
        <v>28730</v>
      </c>
      <c r="I11" s="8">
        <f t="shared" si="2"/>
        <v>190</v>
      </c>
      <c r="J11" s="8">
        <v>200</v>
      </c>
      <c r="K11" s="8">
        <f t="shared" si="1"/>
        <v>38000</v>
      </c>
      <c r="L11" s="8">
        <f t="shared" si="3"/>
        <v>66730</v>
      </c>
      <c r="M11" s="8">
        <v>40000</v>
      </c>
      <c r="N11" s="8">
        <v>8</v>
      </c>
      <c r="O11" s="18">
        <v>500</v>
      </c>
      <c r="P11" s="18">
        <f t="shared" si="4"/>
        <v>4000</v>
      </c>
      <c r="Q11" s="18">
        <f t="shared" si="5"/>
        <v>44000</v>
      </c>
      <c r="R11" s="19">
        <f t="shared" si="6"/>
        <v>34351.145011788</v>
      </c>
      <c r="S11" s="19"/>
      <c r="T11" s="20">
        <f t="shared" si="7"/>
        <v>34351.145011788</v>
      </c>
    </row>
    <row r="12" s="2" customFormat="1" ht="39" customHeight="1" spans="1:20">
      <c r="A12" s="7">
        <v>7</v>
      </c>
      <c r="B12" s="8" t="s">
        <v>31</v>
      </c>
      <c r="C12" s="8" t="s">
        <v>32</v>
      </c>
      <c r="D12" s="9" t="s">
        <v>20</v>
      </c>
      <c r="E12" s="7">
        <v>131</v>
      </c>
      <c r="F12" s="10">
        <v>59</v>
      </c>
      <c r="G12" s="8">
        <v>150</v>
      </c>
      <c r="H12" s="8">
        <f t="shared" si="0"/>
        <v>8850</v>
      </c>
      <c r="I12" s="8">
        <f t="shared" si="2"/>
        <v>72</v>
      </c>
      <c r="J12" s="8">
        <v>180</v>
      </c>
      <c r="K12" s="8">
        <f t="shared" si="1"/>
        <v>12960</v>
      </c>
      <c r="L12" s="8">
        <f t="shared" si="3"/>
        <v>21810</v>
      </c>
      <c r="M12" s="8">
        <v>21810</v>
      </c>
      <c r="N12" s="12">
        <v>4</v>
      </c>
      <c r="O12" s="18">
        <v>500</v>
      </c>
      <c r="P12" s="18">
        <f t="shared" si="4"/>
        <v>2000</v>
      </c>
      <c r="Q12" s="18">
        <f t="shared" si="5"/>
        <v>23810</v>
      </c>
      <c r="R12" s="19">
        <f t="shared" si="6"/>
        <v>18588.6536984244</v>
      </c>
      <c r="S12" s="19"/>
      <c r="T12" s="20">
        <f t="shared" si="7"/>
        <v>18588.6536984244</v>
      </c>
    </row>
    <row r="13" s="2" customFormat="1" ht="39" customHeight="1" spans="1:20">
      <c r="A13" s="7">
        <v>8</v>
      </c>
      <c r="B13" s="8" t="s">
        <v>33</v>
      </c>
      <c r="C13" s="8" t="s">
        <v>34</v>
      </c>
      <c r="D13" s="9" t="s">
        <v>20</v>
      </c>
      <c r="E13" s="7">
        <v>114</v>
      </c>
      <c r="F13" s="10">
        <v>59</v>
      </c>
      <c r="G13" s="8">
        <v>150</v>
      </c>
      <c r="H13" s="8">
        <f t="shared" si="0"/>
        <v>8850</v>
      </c>
      <c r="I13" s="8">
        <f t="shared" si="2"/>
        <v>55</v>
      </c>
      <c r="J13" s="8">
        <v>180</v>
      </c>
      <c r="K13" s="8">
        <f t="shared" si="1"/>
        <v>9900</v>
      </c>
      <c r="L13" s="8">
        <f t="shared" si="3"/>
        <v>18750</v>
      </c>
      <c r="M13" s="8">
        <v>18750</v>
      </c>
      <c r="N13" s="12">
        <v>4</v>
      </c>
      <c r="O13" s="18">
        <v>500</v>
      </c>
      <c r="P13" s="18">
        <f t="shared" si="4"/>
        <v>2000</v>
      </c>
      <c r="Q13" s="18">
        <f t="shared" si="5"/>
        <v>20750</v>
      </c>
      <c r="R13" s="19">
        <f t="shared" si="6"/>
        <v>16199.6877044227</v>
      </c>
      <c r="S13" s="19"/>
      <c r="T13" s="20">
        <f t="shared" si="7"/>
        <v>16199.6877044227</v>
      </c>
    </row>
    <row r="14" s="2" customFormat="1" ht="39" customHeight="1" spans="1:20">
      <c r="A14" s="7">
        <v>9</v>
      </c>
      <c r="B14" s="11" t="s">
        <v>35</v>
      </c>
      <c r="C14" s="11" t="s">
        <v>36</v>
      </c>
      <c r="D14" s="9" t="s">
        <v>20</v>
      </c>
      <c r="E14" s="7">
        <v>66</v>
      </c>
      <c r="F14" s="10">
        <v>59</v>
      </c>
      <c r="G14" s="8">
        <v>150</v>
      </c>
      <c r="H14" s="8">
        <f t="shared" si="0"/>
        <v>8850</v>
      </c>
      <c r="I14" s="8">
        <f t="shared" si="2"/>
        <v>7</v>
      </c>
      <c r="J14" s="8">
        <v>180</v>
      </c>
      <c r="K14" s="8">
        <f t="shared" si="1"/>
        <v>1260</v>
      </c>
      <c r="L14" s="8">
        <f t="shared" si="3"/>
        <v>10110</v>
      </c>
      <c r="M14" s="8">
        <v>10110</v>
      </c>
      <c r="N14" s="12">
        <v>3</v>
      </c>
      <c r="O14" s="18">
        <v>500</v>
      </c>
      <c r="P14" s="18">
        <f t="shared" si="4"/>
        <v>1500</v>
      </c>
      <c r="Q14" s="18">
        <f t="shared" si="5"/>
        <v>11610</v>
      </c>
      <c r="R14" s="19">
        <f t="shared" si="6"/>
        <v>9064.01803606497</v>
      </c>
      <c r="S14" s="19"/>
      <c r="T14" s="20">
        <f t="shared" si="7"/>
        <v>9064.01803606497</v>
      </c>
    </row>
    <row r="15" s="2" customFormat="1" ht="39" customHeight="1" spans="1:20">
      <c r="A15" s="7">
        <v>10</v>
      </c>
      <c r="B15" s="7" t="s">
        <v>37</v>
      </c>
      <c r="C15" s="13"/>
      <c r="D15" s="13"/>
      <c r="E15" s="14">
        <f t="shared" ref="E15:I15" si="8">SUM(E6:E14)</f>
        <v>1376</v>
      </c>
      <c r="F15" s="15">
        <f t="shared" si="8"/>
        <v>743</v>
      </c>
      <c r="G15" s="15"/>
      <c r="H15" s="15">
        <f t="shared" ref="H15:N15" si="9">SUM(H6:H14)</f>
        <v>118050</v>
      </c>
      <c r="I15" s="12">
        <f t="shared" si="9"/>
        <v>633</v>
      </c>
      <c r="J15" s="15"/>
      <c r="K15" s="15">
        <f t="shared" ref="K15:N15" si="10">SUM(K6:K14)</f>
        <v>117740</v>
      </c>
      <c r="L15" s="8">
        <f t="shared" si="3"/>
        <v>235790</v>
      </c>
      <c r="M15" s="12">
        <f>SUM(M6:M14)</f>
        <v>209060</v>
      </c>
      <c r="N15" s="7">
        <f>SUM(N6:N14)</f>
        <v>43</v>
      </c>
      <c r="O15" s="13"/>
      <c r="P15" s="7">
        <f t="shared" ref="P15:R15" si="11">SUM(P6:P14)</f>
        <v>21500</v>
      </c>
      <c r="Q15" s="18">
        <f t="shared" si="11"/>
        <v>230560</v>
      </c>
      <c r="R15" s="18">
        <f t="shared" si="11"/>
        <v>179999.999861769</v>
      </c>
      <c r="S15" s="18"/>
      <c r="T15" s="21">
        <f>SUM(T6:T14)</f>
        <v>199999.999861769</v>
      </c>
    </row>
    <row r="16" ht="25" customHeight="1" spans="1:19">
      <c r="A16" s="16" t="s">
        <v>38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</sheetData>
  <mergeCells count="25">
    <mergeCell ref="A1:B1"/>
    <mergeCell ref="A2:T2"/>
    <mergeCell ref="F3:H3"/>
    <mergeCell ref="I3:K3"/>
    <mergeCell ref="N3:P3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4:K5"/>
    <mergeCell ref="L3:L5"/>
    <mergeCell ref="M3:M5"/>
    <mergeCell ref="N4:N5"/>
    <mergeCell ref="O4:O5"/>
    <mergeCell ref="P4:P5"/>
    <mergeCell ref="Q3:Q5"/>
    <mergeCell ref="R3:R5"/>
    <mergeCell ref="S3:S5"/>
    <mergeCell ref="T3:T5"/>
  </mergeCells>
  <pageMargins left="0.826388888888889" right="0.590277777777778" top="0.802777777777778" bottom="0.60625" header="0.302777777777778" footer="0.302777777777778"/>
  <pageSetup paperSize="9" scale="76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报批.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翔子</cp:lastModifiedBy>
  <dcterms:created xsi:type="dcterms:W3CDTF">2020-07-02T03:27:00Z</dcterms:created>
  <cp:lastPrinted>2020-07-02T03:31:00Z</cp:lastPrinted>
  <dcterms:modified xsi:type="dcterms:W3CDTF">2024-01-12T01:47:44Z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BEA8B0F0E9A44250ADD9E8AC386E71F6_13</vt:lpwstr>
  </property>
</Properties>
</file>